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730" tabRatio="601" activeTab="0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  <sheet name="kops.apr." sheetId="8" r:id="rId8"/>
    <sheet name="būvn.kopt." sheetId="9" r:id="rId9"/>
    <sheet name="pas.kopt." sheetId="10" r:id="rId10"/>
  </sheets>
  <definedNames>
    <definedName name="_xlnm.Print_Area" localSheetId="0">'1-1'!$A$1:$P$185</definedName>
    <definedName name="_xlnm.Print_Area" localSheetId="1">'1-2'!$A$1:$P$48</definedName>
    <definedName name="_xlnm.Print_Area" localSheetId="2">'1-3'!$A$1:$P$54</definedName>
    <definedName name="_xlnm.Print_Area" localSheetId="3">'1-4'!$A$1:$P$80</definedName>
    <definedName name="_xlnm.Print_Area" localSheetId="4">'1-5'!$A$1:$P$56</definedName>
    <definedName name="_xlnm.Print_Area" localSheetId="5">'1-6'!$A$1:$P$43</definedName>
    <definedName name="_xlnm.Print_Area" localSheetId="6">'1-7'!$A$1:$P$44</definedName>
    <definedName name="_xlnm.Print_Area" localSheetId="8">'būvn.kopt.'!$A$1:$F$28</definedName>
    <definedName name="_xlnm.Print_Area" localSheetId="7">'kops.apr.'!$A$1:$H$46</definedName>
    <definedName name="_xlnm.Print_Area" localSheetId="9">'pas.kopt.'!$A$1:$E$30</definedName>
    <definedName name="_xlnm.Print_Titles" localSheetId="0">'1-1'!$14:$19</definedName>
    <definedName name="_xlnm.Print_Titles" localSheetId="1">'1-2'!$14:$19</definedName>
    <definedName name="_xlnm.Print_Titles" localSheetId="2">'1-3'!$14:$19</definedName>
    <definedName name="_xlnm.Print_Titles" localSheetId="3">'1-4'!$14:$19</definedName>
    <definedName name="_xlnm.Print_Titles" localSheetId="4">'1-5'!$14:$19</definedName>
    <definedName name="_xlnm.Print_Titles" localSheetId="5">'1-6'!$14:$19</definedName>
    <definedName name="_xlnm.Print_Titles" localSheetId="6">'1-7'!$14:$19</definedName>
    <definedName name="_xlnm.Print_Titles" localSheetId="8">'būvn.kopt.'!$14:$17</definedName>
    <definedName name="_xlnm.Print_Titles" localSheetId="7">'kops.apr.'!$14:$17</definedName>
    <definedName name="_xlnm.Print_Titles" localSheetId="9">'pas.kopt.'!$14:$19</definedName>
  </definedNames>
  <calcPr fullCalcOnLoad="1"/>
</workbook>
</file>

<file path=xl/sharedStrings.xml><?xml version="1.0" encoding="utf-8"?>
<sst xmlns="http://schemas.openxmlformats.org/spreadsheetml/2006/main" count="1108" uniqueCount="469">
  <si>
    <t>Starp telpām 2-67 un 2-43 grīdas</t>
  </si>
  <si>
    <t>starp linoleja grīdas konstrukcijām</t>
  </si>
  <si>
    <t>un lamināta grīdas konstrukcijas</t>
  </si>
  <si>
    <t>46-61</t>
  </si>
  <si>
    <t>Deformācijas šuves esošā</t>
  </si>
  <si>
    <t>pildījuma izkalšana</t>
  </si>
  <si>
    <t>Starp telpām 2-67 un 2-43 un fasādes</t>
  </si>
  <si>
    <t>vertikālās šuves izgriešana</t>
  </si>
  <si>
    <t>7-705</t>
  </si>
  <si>
    <t>Plaisu aizpildīšana ar putupolistirolu</t>
  </si>
  <si>
    <t>b=20mm</t>
  </si>
  <si>
    <t>putupolistirols b=20mm</t>
  </si>
  <si>
    <t>70-710</t>
  </si>
  <si>
    <t>Šuvju aizpildīšana ar Mapeflex PU40</t>
  </si>
  <si>
    <t>H6-52</t>
  </si>
  <si>
    <t>Alumīnija vitrīnu montāža</t>
  </si>
  <si>
    <t>Esošo durvju D-3/2 montāža</t>
  </si>
  <si>
    <t>Telpas 1-5 grīdas pamatnes nelielu</t>
  </si>
  <si>
    <t>Nelielo defektu grīdas pamatnē</t>
  </si>
  <si>
    <t>aizdarīšana</t>
  </si>
  <si>
    <t>piedevām</t>
  </si>
  <si>
    <t>13-265</t>
  </si>
  <si>
    <t>Tīrīšana zem jaunās grīdas betona</t>
  </si>
  <si>
    <t>pamatnes</t>
  </si>
  <si>
    <t>Grīdas pašizlīdzinošā kārta b=3mm</t>
  </si>
  <si>
    <t>Grīdu linoleja seguma ieklāšana</t>
  </si>
  <si>
    <t>dabīgais linolejs Marmoleum</t>
  </si>
  <si>
    <t>Vivace 3405</t>
  </si>
  <si>
    <t>Grīdas paklāja flīžu 500x500mm</t>
  </si>
  <si>
    <t>paklāja flīzes 500x500  Forbo tessera</t>
  </si>
  <si>
    <t>N314</t>
  </si>
  <si>
    <t>Forbo tessera N314 segums</t>
  </si>
  <si>
    <t>Koka grīdlīstes uzlikšana</t>
  </si>
  <si>
    <t>lakota koka grīdlīste h=80mm</t>
  </si>
  <si>
    <t>7-35</t>
  </si>
  <si>
    <t>Grīdas deformācijas šuves</t>
  </si>
  <si>
    <t>Elastīgas lentas Mapefoam uzlikšana</t>
  </si>
  <si>
    <t>elastīga lenta Mapefoam</t>
  </si>
  <si>
    <t>Alumīnija savienojošās līstes</t>
  </si>
  <si>
    <t>alumīnija savienojošā līste SY23</t>
  </si>
  <si>
    <t>Duri GLITSA</t>
  </si>
  <si>
    <t>Bizon speciālā līme</t>
  </si>
  <si>
    <t>makrofleks</t>
  </si>
  <si>
    <t>apmales</t>
  </si>
  <si>
    <t>H5-8</t>
  </si>
  <si>
    <t>grunts Sika Cem 830</t>
  </si>
  <si>
    <t>remonta java ar Sika Cem 830</t>
  </si>
  <si>
    <t>R22-27</t>
  </si>
  <si>
    <t>Difuzoru demontāža</t>
  </si>
  <si>
    <t>R22-1</t>
  </si>
  <si>
    <t>Gaisa vadu d.līdz 200 demontāža</t>
  </si>
  <si>
    <t>20-392</t>
  </si>
  <si>
    <t>Pieplūdes un nosūces difuzoru</t>
  </si>
  <si>
    <t>firmas Komfovent pieplūdes</t>
  </si>
  <si>
    <t>difuzors DVSP 100</t>
  </si>
  <si>
    <t>tas pats DVSP 125</t>
  </si>
  <si>
    <t>tas pats DVSP 160</t>
  </si>
  <si>
    <t>tas pats nosūces difuzors</t>
  </si>
  <si>
    <t>DVS 100</t>
  </si>
  <si>
    <t>Gaisa vadu d.līdz 200 montāža</t>
  </si>
  <si>
    <t>gaisa vads no cinkotā skārda d.100</t>
  </si>
  <si>
    <t>b=0,5</t>
  </si>
  <si>
    <t>tas pats d.125</t>
  </si>
  <si>
    <t>tas pats d.160</t>
  </si>
  <si>
    <t>gaisa vadu stiprinājumi</t>
  </si>
  <si>
    <t>Piekārto griestu atjaunošana no</t>
  </si>
  <si>
    <t>veciem materiāliem</t>
  </si>
  <si>
    <t>jaunie materiāli (20%)</t>
  </si>
  <si>
    <t>LOKĀLĀ TĀME Nr.1-4</t>
  </si>
  <si>
    <t>Spēka tīkli</t>
  </si>
  <si>
    <t>Tāmes sastādīta 2017.gada tirgus cenās, pamatojoties uz "EL" daļas specifikāciju</t>
  </si>
  <si>
    <t>H11-65</t>
  </si>
  <si>
    <t>grupas atslēgšana, kontaktu un</t>
  </si>
  <si>
    <t>pievienojumu demontāža</t>
  </si>
  <si>
    <t>Esošo gaismekļu demontāža,</t>
  </si>
  <si>
    <t>iepakošana, nogādāšana noliktavā</t>
  </si>
  <si>
    <t>Esošās grīdas kārbas atslēgšana</t>
  </si>
  <si>
    <t>un demontāža</t>
  </si>
  <si>
    <t>Esošo instalācijas kabeļu pārcel-</t>
  </si>
  <si>
    <t>šana un mehānismu aizsardzība</t>
  </si>
  <si>
    <t>8-297-1</t>
  </si>
  <si>
    <t>PVH kanāls Tehalit CL, Hager,</t>
  </si>
  <si>
    <t>pelēks, ar pagriezienu un gala</t>
  </si>
  <si>
    <t>elementiem</t>
  </si>
  <si>
    <t>8-414-4</t>
  </si>
  <si>
    <t>Kārba 2 kontaktiem, Tehalit SL,</t>
  </si>
  <si>
    <t>Steckdose, Schuko ar kontaktiem</t>
  </si>
  <si>
    <t>230V, 16A</t>
  </si>
  <si>
    <t>Kārba 1 kontaktam, Tehalit SL,</t>
  </si>
  <si>
    <t>Steckdose, Schuko ar kontaktu</t>
  </si>
  <si>
    <t>Kārba vājstrāvas kontaktiem,</t>
  </si>
  <si>
    <t>Tehalit SL, Steckdose, Schuko</t>
  </si>
  <si>
    <t>8-620-1</t>
  </si>
  <si>
    <t>Gaismeklis l.l. 2x40W, Indirect Eco,</t>
  </si>
  <si>
    <t>OMS Lighting</t>
  </si>
  <si>
    <t>tas pats l.l.2x40W, akumul.1h</t>
  </si>
  <si>
    <t>8-604-4</t>
  </si>
  <si>
    <t>Evakuācijas zīme "Izeja" LED 2W</t>
  </si>
  <si>
    <t>akum.1h, piekārta</t>
  </si>
  <si>
    <t>Esošo gaismekļu uzstādīšana</t>
  </si>
  <si>
    <t>nomainītos piekārtos griestos</t>
  </si>
  <si>
    <t>11-628-3</t>
  </si>
  <si>
    <t>Kustības detektors 360gr., L=8m,</t>
  </si>
  <si>
    <t>10A, 2 blokkontakti</t>
  </si>
  <si>
    <t>grupu slēdzis ar kārbu 10A, 230V</t>
  </si>
  <si>
    <t>Pārslēdzis ar kārbu 10A, 230V</t>
  </si>
  <si>
    <t>Pārslēdzis uzstādīšanai durvju</t>
  </si>
  <si>
    <t>statnes kārbā 10A, 230V</t>
  </si>
  <si>
    <t>1h akumulatora baterija un relejs</t>
  </si>
  <si>
    <t>esošam gaismeklim ar k.l.l.spuldzēm</t>
  </si>
  <si>
    <t>2.stāvā</t>
  </si>
  <si>
    <t>8-407-8</t>
  </si>
  <si>
    <t>PVH cauruļu iebūve grīdā</t>
  </si>
  <si>
    <t>PVH caurule d.25</t>
  </si>
  <si>
    <t>tas pats d.32</t>
  </si>
  <si>
    <t>8-281-1</t>
  </si>
  <si>
    <t>Montāžas trose 4mm</t>
  </si>
  <si>
    <t>kabeļu ievilkšana kanālā un</t>
  </si>
  <si>
    <t>caurulē</t>
  </si>
  <si>
    <t>8-400-1</t>
  </si>
  <si>
    <t>Kabeļu montāža</t>
  </si>
  <si>
    <t>kabelis MMJ-3x2,5</t>
  </si>
  <si>
    <t>tas pats MMJ-3x1,5</t>
  </si>
  <si>
    <t>grīdas seguma atjaunošana</t>
  </si>
  <si>
    <t>Sienas kosmētiskais remonts pēc</t>
  </si>
  <si>
    <t>kabeļu ievilkšanas</t>
  </si>
  <si>
    <t>LOKĀLĀ TĀME Nr.1-5</t>
  </si>
  <si>
    <t>Sakaru sistēmas tīkli</t>
  </si>
  <si>
    <t>Tāmes sastādīta 2017.gada tirgus cenās, pamatojoties uz "ESS" daļas specifikāciju</t>
  </si>
  <si>
    <t>Esošo rozešu demontāža</t>
  </si>
  <si>
    <t>Esošo kabeļu demontāža</t>
  </si>
  <si>
    <t>Komutācijas iekārta 12xRJ45, 5e kat.</t>
  </si>
  <si>
    <t>TP-Link 16-Port GB Easy Smart</t>
  </si>
  <si>
    <t>Switch TL-5G1016DE</t>
  </si>
  <si>
    <t>Caurule Evoel FM d.20</t>
  </si>
  <si>
    <t>8-408-1</t>
  </si>
  <si>
    <t>Kabeļu ievilkšana caurulē</t>
  </si>
  <si>
    <t xml:space="preserve">Kabeļu montāža </t>
  </si>
  <si>
    <t>kabelis 4x2x0,5, kat.5e, UTP</t>
  </si>
  <si>
    <t>Rozete 2xRJ45, z.a.</t>
  </si>
  <si>
    <t>Pieslēguma ligzda RJ-45, kat.5e</t>
  </si>
  <si>
    <t>Spraudnis RJ-45, kat.5e</t>
  </si>
  <si>
    <t>8-480-1</t>
  </si>
  <si>
    <t>Savienojuma kabelis RF 45-RJ45,</t>
  </si>
  <si>
    <t>kat.5e; L=0,5m (pieslēgums)</t>
  </si>
  <si>
    <t>Montāžas aksesuāri caurulēm</t>
  </si>
  <si>
    <t>paka</t>
  </si>
  <si>
    <t>Kabeļu savilces, baltās IMT38068</t>
  </si>
  <si>
    <t>data kabeļu mērījumi</t>
  </si>
  <si>
    <t>Izpildokumentācija</t>
  </si>
  <si>
    <t>Ugunsdrošs blīvējums starpstāvu</t>
  </si>
  <si>
    <t>pārsegumos un ugunsdrošajās</t>
  </si>
  <si>
    <t>sienās pēc DATA montāžas darbu</t>
  </si>
  <si>
    <t>pabeigšanas</t>
  </si>
  <si>
    <t>Hermetizējošs blīvējums sienās pēc</t>
  </si>
  <si>
    <t>DATA montāžas darbu pabeigšanas</t>
  </si>
  <si>
    <t>Sistēmas konfigurēšanas un</t>
  </si>
  <si>
    <t>palaišanas darbi</t>
  </si>
  <si>
    <t>Tāmes sastādīta 2017.gada tirgus cenās, pamatojoties uz "AVK" daļas rasējumiem</t>
  </si>
  <si>
    <t>20-792</t>
  </si>
  <si>
    <t>Kondicioniera demontāža</t>
  </si>
  <si>
    <t>Esošā kondicioniera montāža</t>
  </si>
  <si>
    <t>jaunā vietā</t>
  </si>
  <si>
    <t>Vara cauruļu montāža</t>
  </si>
  <si>
    <t>vara caurule 1/4", izolēta</t>
  </si>
  <si>
    <t>tas pats 5/8", izolēta</t>
  </si>
  <si>
    <t>Automātiskā ugunsdzēsības signalizācija</t>
  </si>
  <si>
    <t>Tāmes sastādīta 2017.gada tirgus cenās, pamatojoties uz "UAS" daļas specifikāciju</t>
  </si>
  <si>
    <t>11-975</t>
  </si>
  <si>
    <t>Dūmu optiskais detektors System</t>
  </si>
  <si>
    <t>Sensor ECO1003A</t>
  </si>
  <si>
    <t>Detektora montāžas bāze System</t>
  </si>
  <si>
    <t>Sensor ECO1000B</t>
  </si>
  <si>
    <t>montāžas aksesuāri caurulēm</t>
  </si>
  <si>
    <t>kabelis Ramcro 1x2x0,8</t>
  </si>
  <si>
    <t>Ugunsdrošs blīvējums</t>
  </si>
  <si>
    <t>Hermetizējošs blīvējums</t>
  </si>
  <si>
    <t>Esošā detektora pārcelšana</t>
  </si>
  <si>
    <t>Esošā kabeļa pārcelšana</t>
  </si>
  <si>
    <t>H7-33</t>
  </si>
  <si>
    <t>H7-19</t>
  </si>
  <si>
    <t>pašizlīdzinošā java</t>
  </si>
  <si>
    <t>Iekšējā apdare</t>
  </si>
  <si>
    <t>Dažādi darbi</t>
  </si>
  <si>
    <t xml:space="preserve"> 1-4</t>
  </si>
  <si>
    <t xml:space="preserve"> 1-5</t>
  </si>
  <si>
    <t xml:space="preserve"> 1-6</t>
  </si>
  <si>
    <t>Gaisa kondicionēšana</t>
  </si>
  <si>
    <t xml:space="preserve"> 1-7</t>
  </si>
  <si>
    <t>Darba devēja sociālais nodoklis</t>
  </si>
  <si>
    <t>PASŪTĪTĀJA BŪVNIECĪBAS KOPTĀME</t>
  </si>
  <si>
    <t>Finanšu rezerve neparedzētiem darbiem (5%)</t>
  </si>
  <si>
    <t xml:space="preserve"> BŪVNIECĪBAS KOPTĀME</t>
  </si>
  <si>
    <t>46-71</t>
  </si>
  <si>
    <t>tas pats MMJ-5x1,5</t>
  </si>
  <si>
    <t>tas pats MMJ-4x1,5</t>
  </si>
  <si>
    <t>8-574-56</t>
  </si>
  <si>
    <t>H11-51</t>
  </si>
  <si>
    <t>Objekta adrese: Daugavas ielā 29, Mārupe, Mārupes novads</t>
  </si>
  <si>
    <t>Cauruļu izolācija</t>
  </si>
  <si>
    <t>5</t>
  </si>
  <si>
    <t>montāža</t>
  </si>
  <si>
    <t>Celtniecības darbi</t>
  </si>
  <si>
    <t>Nr. p.k.</t>
  </si>
  <si>
    <t>karkasa vērtība</t>
  </si>
  <si>
    <t>m</t>
  </si>
  <si>
    <t>gab.</t>
  </si>
  <si>
    <t>Vienības izmaksas</t>
  </si>
  <si>
    <t>Kopā uz visu apjomu</t>
  </si>
  <si>
    <t>Mēra vienība</t>
  </si>
  <si>
    <t>laika norma (c/h)</t>
  </si>
  <si>
    <t>Kopā:</t>
  </si>
  <si>
    <t>Dau-dzums</t>
  </si>
  <si>
    <t>darbietil-pība (c./h)</t>
  </si>
  <si>
    <t>"</t>
  </si>
  <si>
    <t>k-ts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</si>
  <si>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</si>
  <si>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</si>
  <si>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</si>
  <si>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</si>
  <si>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</si>
  <si>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</si>
  <si>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</si>
  <si>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</si>
  <si>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</si>
  <si>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</si>
  <si>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</si>
  <si>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</si>
  <si>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</si>
  <si>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</si>
  <si>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</si>
  <si>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</si>
  <si>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 xml:space="preserve"> 26-7</t>
  </si>
  <si>
    <t>k=2</t>
  </si>
  <si>
    <t>Sistēmas pārbaude</t>
  </si>
  <si>
    <t>100m</t>
  </si>
  <si>
    <t>k=0,5</t>
  </si>
  <si>
    <t>Materiālu transports</t>
  </si>
  <si>
    <t>%</t>
  </si>
  <si>
    <t>Aprēķins</t>
  </si>
  <si>
    <t>kg</t>
  </si>
  <si>
    <t>Ventilācija</t>
  </si>
  <si>
    <t>20-109</t>
  </si>
  <si>
    <t>Apkure</t>
  </si>
  <si>
    <t>H10-27</t>
  </si>
  <si>
    <t>Tiešās izmaksas kopā</t>
  </si>
  <si>
    <t>LOKĀLĀ TĀME Nr.1-3</t>
  </si>
  <si>
    <t>Kods</t>
  </si>
  <si>
    <t>Darbu nosaukums</t>
  </si>
  <si>
    <t>LOKĀLĀ TĀME Nr.1-6</t>
  </si>
  <si>
    <t>LOKĀLĀ TĀME Nr.1-7</t>
  </si>
  <si>
    <t>Tāmes sastādīta 2017.gada tirgus cenās, pamatojoties uz "AVK" daļas specifikācijām</t>
  </si>
  <si>
    <t>Tāme sastādīta 2017.gadā</t>
  </si>
  <si>
    <t>Konvektoru PK 24-210-1000</t>
  </si>
  <si>
    <t>H10-43</t>
  </si>
  <si>
    <t>Montāžas darbi</t>
  </si>
  <si>
    <t>Radiatoru un konvektoru montāža</t>
  </si>
  <si>
    <t>firmas Kermi tērauda radiators</t>
  </si>
  <si>
    <t>22-500x1000 (V)</t>
  </si>
  <si>
    <t>firmas "Jaga" Jaga Knockonwood</t>
  </si>
  <si>
    <t>konvektors, k-tā ar termoregulatoru</t>
  </si>
  <si>
    <t>Oventrop</t>
  </si>
  <si>
    <t>esošais konvektors PK 24-210-1000</t>
  </si>
  <si>
    <t>H10-38</t>
  </si>
  <si>
    <t>Oventrop termoventīlis d.15</t>
  </si>
  <si>
    <t>Radiatora pieslēguma H-grupa</t>
  </si>
  <si>
    <t>Vara caurule d.15x3</t>
  </si>
  <si>
    <t>19-219</t>
  </si>
  <si>
    <t>8-417-1</t>
  </si>
  <si>
    <t>LOKĀLĀ TĀME Nr.1-2</t>
  </si>
  <si>
    <t>darba alga                (€)</t>
  </si>
  <si>
    <t>materiāli            (€)</t>
  </si>
  <si>
    <t>mehānismi un instrumenti (€)</t>
  </si>
  <si>
    <t>Kopā             €</t>
  </si>
  <si>
    <t>Summa    €</t>
  </si>
  <si>
    <t>€</t>
  </si>
  <si>
    <t>KOPSAVILKUMA APRĒĶINS</t>
  </si>
  <si>
    <t>Nr.</t>
  </si>
  <si>
    <t>Kods,</t>
  </si>
  <si>
    <t>Darba veids un</t>
  </si>
  <si>
    <t>Tāmes</t>
  </si>
  <si>
    <t>tai skaitā</t>
  </si>
  <si>
    <t>Darba</t>
  </si>
  <si>
    <t>p.k.</t>
  </si>
  <si>
    <t>tāmes</t>
  </si>
  <si>
    <t>konstruktīvā elementa</t>
  </si>
  <si>
    <t>izmaksas</t>
  </si>
  <si>
    <t>darba alga</t>
  </si>
  <si>
    <t>materiāli</t>
  </si>
  <si>
    <t>mehānismi</t>
  </si>
  <si>
    <t>ietilpība</t>
  </si>
  <si>
    <t>nosaukums</t>
  </si>
  <si>
    <t>(€)</t>
  </si>
  <si>
    <t>(c/h)</t>
  </si>
  <si>
    <t xml:space="preserve"> 1-1</t>
  </si>
  <si>
    <t>I. Celtniecības darbi</t>
  </si>
  <si>
    <t>Grīdas</t>
  </si>
  <si>
    <t>Tiešās izmaksas kopā I:</t>
  </si>
  <si>
    <t>II. Specializētie darbi</t>
  </si>
  <si>
    <t xml:space="preserve"> 1-2</t>
  </si>
  <si>
    <t>Tiešās izmaksas kopā II:</t>
  </si>
  <si>
    <t>Tiešās izmaksas kopā I+II:</t>
  </si>
  <si>
    <t>Virsizdevumi (10%)</t>
  </si>
  <si>
    <t>t.sk.darba aizsardzība (3%)</t>
  </si>
  <si>
    <t>Peļņa (5%)</t>
  </si>
  <si>
    <t>Pavisam kopā</t>
  </si>
  <si>
    <t>Objekta</t>
  </si>
  <si>
    <t>Objekta nosaukums</t>
  </si>
  <si>
    <t>Kopsavilkuma aprēķins</t>
  </si>
  <si>
    <t>Demontāžas darbi</t>
  </si>
  <si>
    <t>PVN (21%)</t>
  </si>
  <si>
    <t>Pavisam būvniecības izmaksas</t>
  </si>
  <si>
    <t>demontāža</t>
  </si>
  <si>
    <t>veidgabali un stiprinājumi</t>
  </si>
  <si>
    <t>Radiatoru demontāža</t>
  </si>
  <si>
    <t>Hateflex izolācija d.15x13</t>
  </si>
  <si>
    <t>un slīpēšana</t>
  </si>
  <si>
    <t>sastatņu noma</t>
  </si>
  <si>
    <t>defektu gruntēšana</t>
  </si>
  <si>
    <t>Tāmes tiešās izmaksas kopā</t>
  </si>
  <si>
    <t>12-70-1</t>
  </si>
  <si>
    <t>PVH cauruļu montāža</t>
  </si>
  <si>
    <t>8-409-2</t>
  </si>
  <si>
    <t>LOKĀLĀ TĀME Nr.1-1</t>
  </si>
  <si>
    <t>t</t>
  </si>
  <si>
    <t>līme</t>
  </si>
  <si>
    <t>Pārējie materiāli un transports</t>
  </si>
  <si>
    <t>Kopā</t>
  </si>
  <si>
    <t>1. Demontāžas darbi</t>
  </si>
  <si>
    <t>seguma noņemšana</t>
  </si>
  <si>
    <t>grīdlīstes noņemšana</t>
  </si>
  <si>
    <t>piekārto griestu demontāža</t>
  </si>
  <si>
    <t>noņemšana</t>
  </si>
  <si>
    <t>H7-38</t>
  </si>
  <si>
    <t>H7-34</t>
  </si>
  <si>
    <t>uzlikšana</t>
  </si>
  <si>
    <t>špaktele</t>
  </si>
  <si>
    <t>Sienas</t>
  </si>
  <si>
    <t>smilšpapīrs</t>
  </si>
  <si>
    <t>špaktelēšana un slīpēšana</t>
  </si>
  <si>
    <t>Griesti</t>
  </si>
  <si>
    <t>34-316</t>
  </si>
  <si>
    <t>34-354</t>
  </si>
  <si>
    <t>Piekārto griestu demontāža</t>
  </si>
  <si>
    <t>izkalšana</t>
  </si>
  <si>
    <t>R11-238</t>
  </si>
  <si>
    <t>ENIR</t>
  </si>
  <si>
    <t>Būvgružu savākšana, iznešana</t>
  </si>
  <si>
    <t>un iekraušana konteinerā</t>
  </si>
  <si>
    <t>Līg.cena</t>
  </si>
  <si>
    <t>Maksa par konteinera īri</t>
  </si>
  <si>
    <t>dienas</t>
  </si>
  <si>
    <t>stiprinājumi</t>
  </si>
  <si>
    <t>Būves nosaukums: Mārupes novada domes ēkas telpu vienkāršotā atjaunošana</t>
  </si>
  <si>
    <t>Objekta nosaukums: Mārupes novada domes ēkas telpu vienkāršotā atjaunošana</t>
  </si>
  <si>
    <t>Tāmes sastādīta 2017.gada tirgus cenās, pamatojoties uz "AR" daļas rasējumiem</t>
  </si>
  <si>
    <t>R5-14</t>
  </si>
  <si>
    <t>R11-16</t>
  </si>
  <si>
    <t>Durvju atduras noņemšana</t>
  </si>
  <si>
    <t>R5-2</t>
  </si>
  <si>
    <t>Telpu 1-35;1-36; 1-40, 1-41</t>
  </si>
  <si>
    <t>Telpu 1-35,1-36,1-40,1-41 linoleja</t>
  </si>
  <si>
    <t>Telpas 1-39 grīdlīstes noņemšana</t>
  </si>
  <si>
    <t>Grīdas flīžu seguma demontāža</t>
  </si>
  <si>
    <t>H6-69</t>
  </si>
  <si>
    <t>Starp telpām 1-40 un 1-41 ģipškartona</t>
  </si>
  <si>
    <t>sienu b=150mm demontāža</t>
  </si>
  <si>
    <t>H5-9</t>
  </si>
  <si>
    <t>Starp telpām 1-34 un 1-35 ģipškartona</t>
  </si>
  <si>
    <t xml:space="preserve">starpsienas b=150mm fragmenta </t>
  </si>
  <si>
    <t>Starp telpām 1-35 un 1-9; 1-25 grīdas</t>
  </si>
  <si>
    <t>starp flīžu ieseguma grīdas</t>
  </si>
  <si>
    <t>konstrukciju un silto grīdu izgriešana</t>
  </si>
  <si>
    <t>46-41</t>
  </si>
  <si>
    <t>Deformācijas šuvju esošā pildījuma</t>
  </si>
  <si>
    <t>13-263</t>
  </si>
  <si>
    <t>Deformācijas šuvju tīrīšana</t>
  </si>
  <si>
    <t>Esošās grīdlīstes un ailu ietvaru</t>
  </si>
  <si>
    <t>izgriešana</t>
  </si>
  <si>
    <t>Vertikālās šuves esošā pildījuma</t>
  </si>
  <si>
    <t>Vertikālās šuves tīrīšana</t>
  </si>
  <si>
    <t>Telpas 1-25 vertikālās šuves</t>
  </si>
  <si>
    <t>Telpas 2-67 grīdlīstes noņemšana</t>
  </si>
  <si>
    <t>Telpas 2-67 linolejs seguma</t>
  </si>
  <si>
    <t>Telpu 1-34-1-37;1-39;1-40; 1-41</t>
  </si>
  <si>
    <t>Telpas 2-67 piekārto griestu</t>
  </si>
  <si>
    <t>R13-46</t>
  </si>
  <si>
    <t>Apmesto sienu un ailsānu</t>
  </si>
  <si>
    <t>Ģipškartona virsmu špaktelēšana</t>
  </si>
  <si>
    <t>Sienu un starpsienu gruntēšana</t>
  </si>
  <si>
    <t>dispersijas gruntskrāsa Vivaplast</t>
  </si>
  <si>
    <t>primer</t>
  </si>
  <si>
    <t>H9-15</t>
  </si>
  <si>
    <t>Sienu un starpsienu krāsošana (2 r.)</t>
  </si>
  <si>
    <t>ūdens dispersijas akrila krāsa</t>
  </si>
  <si>
    <t>Tikkurela</t>
  </si>
  <si>
    <t>Piekārto griestu ierīkošana no</t>
  </si>
  <si>
    <t>akustiskām plātnēm 600x600mm</t>
  </si>
  <si>
    <t>rūtiņu tipa minerālšķiedras akustiskās</t>
  </si>
  <si>
    <t>plātnes 600x600mm Athena</t>
  </si>
  <si>
    <t>Telpām 1-25, 1-36, 1-39, 1-40</t>
  </si>
  <si>
    <t>vecā materiāla</t>
  </si>
  <si>
    <t>jaunā materiāla vērtība (~15%)</t>
  </si>
  <si>
    <t>8-194</t>
  </si>
  <si>
    <t>Iekšējo sastatņu montāža</t>
  </si>
  <si>
    <t>H6-13</t>
  </si>
  <si>
    <t>Esošo celtniecības konstrukciju</t>
  </si>
  <si>
    <t>aptīšana ar polietilēna plēvi</t>
  </si>
  <si>
    <t>(pretputekļu aizsardzība)</t>
  </si>
  <si>
    <t>polietilēna plēve</t>
  </si>
  <si>
    <t>Polietilēna plēves noņemšana</t>
  </si>
  <si>
    <t>pēc darbu pabeigšanas</t>
  </si>
  <si>
    <t>Sienas un starpsienas</t>
  </si>
  <si>
    <t>Vitrīnas un durvis</t>
  </si>
  <si>
    <t xml:space="preserve"> 1-3</t>
  </si>
  <si>
    <t>Automātiskā ugunsdzēsības</t>
  </si>
  <si>
    <t>signalizācija</t>
  </si>
  <si>
    <t>Sastādīja:_________________</t>
  </si>
  <si>
    <t xml:space="preserve">Pasūtījuma     </t>
  </si>
  <si>
    <t xml:space="preserve">               Tāmes izmaksas:</t>
  </si>
  <si>
    <t>Sastādīja: _______________________</t>
  </si>
  <si>
    <t xml:space="preserve">sertifikāta Nr. </t>
  </si>
  <si>
    <t>Pasūtījuma Nr.</t>
  </si>
  <si>
    <t xml:space="preserve">               Tāmes izmaksas: ________</t>
  </si>
  <si>
    <t>Sastādīja: _______________________ ____________</t>
  </si>
  <si>
    <t xml:space="preserve">               Tāmes izmaksas: </t>
  </si>
  <si>
    <t>Sastādīja: _______________________ _____</t>
  </si>
  <si>
    <t>Pasūtījuma Nr.-___</t>
  </si>
  <si>
    <t>Sastādīja: _______________________ _________</t>
  </si>
  <si>
    <t>Pasūtījuma Nr.____</t>
  </si>
  <si>
    <t xml:space="preserve">               Tāmes izmaksas: _______________</t>
  </si>
  <si>
    <t>Sastādīja: _______________________  __________</t>
  </si>
  <si>
    <t>Pasūtījuma Nr.______</t>
  </si>
  <si>
    <t xml:space="preserve">               Tāmes izmaksas: ____________</t>
  </si>
  <si>
    <t>sertifikāta Nr. __________</t>
  </si>
  <si>
    <t>Sastādīja: _______________________ _______</t>
  </si>
  <si>
    <t>Pasūtījuma Nr._____</t>
  </si>
  <si>
    <t xml:space="preserve">               Tāmes izmaksas:________</t>
  </si>
  <si>
    <t>Sastādīja: _______________________ ________</t>
  </si>
  <si>
    <t>sertifikāta Nr. ___________</t>
  </si>
  <si>
    <t>Pasūtījuma Nr.___________</t>
  </si>
  <si>
    <t>sertifikāta Nr. _____________</t>
  </si>
  <si>
    <t>Par kopējo summu: ____________</t>
  </si>
  <si>
    <t>Kopējā darbietilpība, c/h: _______</t>
  </si>
  <si>
    <t>Pasūtījuma Nr.___-</t>
  </si>
  <si>
    <t>sertfikāta Nr.______</t>
  </si>
  <si>
    <t>________</t>
  </si>
  <si>
    <t>darba samaksas likme (€/h)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</si>
  <si>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</si>
  <si>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</si>
  <si>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100m</t>
    </r>
    <r>
      <rPr>
        <vertAlign val="superscript"/>
        <sz val="10"/>
        <rFont val="Arial"/>
        <family val="2"/>
      </rPr>
      <t>2</t>
    </r>
  </si>
  <si>
    <t>darba samaksas likme €/h)</t>
  </si>
  <si>
    <r>
      <t>m</t>
    </r>
    <r>
      <rPr>
        <vertAlign val="superscript"/>
        <sz val="11"/>
        <rFont val="Arial"/>
        <family val="2"/>
      </rPr>
      <t>2</t>
    </r>
  </si>
  <si>
    <t>alumīnija vitrīna V-2+V4</t>
  </si>
  <si>
    <t>alumīnija vitrīna V-3</t>
  </si>
  <si>
    <t>alumīnija vitrīna V-5+V-7+V-8</t>
  </si>
  <si>
    <t>alumīnija vitrīna V-6</t>
  </si>
  <si>
    <t>alumīnija vitrīna V-10</t>
  </si>
  <si>
    <t>alumīnija vitrīna V-11</t>
  </si>
  <si>
    <t>alumīnija fasādes veramā loga izbūve</t>
  </si>
  <si>
    <t>2. Vitrīnas un durvis</t>
  </si>
  <si>
    <t>kompl.</t>
  </si>
  <si>
    <t>Esošo alumīnija konstrukciju stikloto vitrīnu demontāža</t>
  </si>
  <si>
    <t>Karnīzes izveide virs alumīja stikla konstrukcijā ( karnīze tiek veidota no Ģipškartona starpsienu profila 100mm un apšutā ar ģipškartonu)</t>
  </si>
  <si>
    <t>m2</t>
  </si>
  <si>
    <t>3. Grīdas</t>
  </si>
  <si>
    <t>4. Iekšējā apdare</t>
  </si>
  <si>
    <t>5. Dažādi darbi</t>
  </si>
  <si>
    <t>Verama loga montāža, esošajā loga ailē (950x1950)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</si>
</sst>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0.0"/>
    <numFmt numFmtId="203" formatCode="0.000"/>
    <numFmt numFmtId="204" formatCode="0.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&quot;Jā&quot;;&quot;Jā&quot;;&quot;Nē&quot;"/>
    <numFmt numFmtId="209" formatCode="&quot;Patiess&quot;;&quot;Patiess&quot;;&quot;Aplams&quot;"/>
    <numFmt numFmtId="210" formatCode="&quot;Ieslēgts&quot;;&quot;Ieslēgts&quot;;&quot;Izslēgts&quot;"/>
    <numFmt numFmtId="211" formatCode="[$€-2]\ #\ ##,000_);[Red]\([$€-2]\ #\ ##,000\)"/>
    <numFmt numFmtId="212" formatCode="0.00000"/>
    <numFmt numFmtId="213" formatCode="0.00;0.00;&quot;-&quot;"/>
    <numFmt numFmtId="214" formatCode="_-* #,##0.00_-;\-* #,##0.00_-;_-* \-??_-;_-@_-"/>
    <numFmt numFmtId="215" formatCode="_-[$€-2]\ * #,##0.00_-;\-[$€-2]\ * #,##0.00_-;_-[$€-2]\ * &quot;-&quot;??_-;_-@_-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213" fontId="0" fillId="0" borderId="10" xfId="42" applyNumberFormat="1" applyFont="1" applyFill="1" applyBorder="1" applyAlignment="1">
      <alignment horizontal="center" vertical="center"/>
    </xf>
    <xf numFmtId="213" fontId="0" fillId="0" borderId="10" xfId="42" applyNumberFormat="1" applyFont="1" applyFill="1" applyBorder="1" applyAlignment="1">
      <alignment vertical="center" wrapText="1"/>
    </xf>
    <xf numFmtId="213" fontId="0" fillId="0" borderId="11" xfId="42" applyNumberFormat="1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213" fontId="3" fillId="33" borderId="1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Alignment="1">
      <alignment horizontal="right" vertical="center"/>
    </xf>
    <xf numFmtId="2" fontId="3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Alignment="1">
      <alignment horizontal="left" vertical="center"/>
    </xf>
    <xf numFmtId="49" fontId="0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1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 vertical="center"/>
    </xf>
    <xf numFmtId="213" fontId="0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9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9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02" fontId="0" fillId="33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2" fontId="0" fillId="34" borderId="0" xfId="0" applyNumberFormat="1" applyFont="1" applyFill="1" applyBorder="1" applyAlignment="1">
      <alignment vertical="center"/>
    </xf>
    <xf numFmtId="49" fontId="0" fillId="34" borderId="0" xfId="0" applyNumberFormat="1" applyFont="1" applyFill="1" applyAlignment="1">
      <alignment horizontal="right" vertical="center"/>
    </xf>
    <xf numFmtId="2" fontId="3" fillId="34" borderId="0" xfId="0" applyNumberFormat="1" applyFont="1" applyFill="1" applyBorder="1" applyAlignment="1">
      <alignment vertical="center"/>
    </xf>
    <xf numFmtId="49" fontId="0" fillId="34" borderId="0" xfId="0" applyNumberFormat="1" applyFont="1" applyFill="1" applyAlignment="1">
      <alignment horizontal="left" vertical="center"/>
    </xf>
    <xf numFmtId="49" fontId="0" fillId="34" borderId="0" xfId="0" applyNumberFormat="1" applyFont="1" applyFill="1" applyBorder="1" applyAlignment="1">
      <alignment vertical="center"/>
    </xf>
    <xf numFmtId="49" fontId="0" fillId="34" borderId="0" xfId="0" applyNumberFormat="1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213" fontId="0" fillId="34" borderId="10" xfId="0" applyNumberFormat="1" applyFont="1" applyFill="1" applyBorder="1" applyAlignment="1">
      <alignment horizontal="center" vertical="center"/>
    </xf>
    <xf numFmtId="213" fontId="0" fillId="34" borderId="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213" fontId="0" fillId="34" borderId="10" xfId="42" applyNumberFormat="1" applyFont="1" applyFill="1" applyBorder="1" applyAlignment="1">
      <alignment horizontal="center" vertical="center"/>
    </xf>
    <xf numFmtId="213" fontId="0" fillId="34" borderId="10" xfId="42" applyNumberFormat="1" applyFont="1" applyFill="1" applyBorder="1" applyAlignment="1">
      <alignment vertical="center"/>
    </xf>
    <xf numFmtId="213" fontId="0" fillId="34" borderId="12" xfId="42" applyNumberFormat="1" applyFont="1" applyFill="1" applyBorder="1" applyAlignment="1" applyProtection="1">
      <alignment horizontal="center" vertical="center"/>
      <protection/>
    </xf>
    <xf numFmtId="213" fontId="0" fillId="34" borderId="12" xfId="0" applyNumberFormat="1" applyFont="1" applyFill="1" applyBorder="1" applyAlignment="1">
      <alignment horizontal="center" vertical="center"/>
    </xf>
    <xf numFmtId="213" fontId="0" fillId="34" borderId="10" xfId="42" applyNumberFormat="1" applyFont="1" applyFill="1" applyBorder="1" applyAlignment="1">
      <alignment vertical="center" wrapText="1"/>
    </xf>
    <xf numFmtId="213" fontId="0" fillId="34" borderId="11" xfId="42" applyNumberFormat="1" applyFont="1" applyFill="1" applyBorder="1" applyAlignment="1">
      <alignment vertical="center" wrapText="1"/>
    </xf>
    <xf numFmtId="213" fontId="0" fillId="34" borderId="0" xfId="42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/>
    </xf>
    <xf numFmtId="213" fontId="3" fillId="34" borderId="10" xfId="0" applyNumberFormat="1" applyFont="1" applyFill="1" applyBorder="1" applyAlignment="1">
      <alignment horizontal="center" vertical="center"/>
    </xf>
    <xf numFmtId="213" fontId="3" fillId="34" borderId="0" xfId="0" applyNumberFormat="1" applyFont="1" applyFill="1" applyBorder="1" applyAlignment="1">
      <alignment horizontal="center" vertical="center"/>
    </xf>
    <xf numFmtId="213" fontId="0" fillId="34" borderId="0" xfId="42" applyNumberFormat="1" applyFont="1" applyFill="1" applyBorder="1" applyAlignment="1">
      <alignment vertical="center"/>
    </xf>
    <xf numFmtId="9" fontId="0" fillId="34" borderId="10" xfId="0" applyNumberFormat="1" applyFont="1" applyFill="1" applyBorder="1" applyAlignment="1">
      <alignment horizontal="center" vertical="center"/>
    </xf>
    <xf numFmtId="213" fontId="0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 vertical="center"/>
    </xf>
    <xf numFmtId="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9" fontId="3" fillId="34" borderId="0" xfId="0" applyNumberFormat="1" applyFont="1" applyFill="1" applyBorder="1" applyAlignment="1">
      <alignment horizontal="center" vertical="center"/>
    </xf>
    <xf numFmtId="9" fontId="0" fillId="34" borderId="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2" fontId="7" fillId="34" borderId="0" xfId="0" applyNumberFormat="1" applyFont="1" applyFill="1" applyBorder="1" applyAlignment="1">
      <alignment vertical="center"/>
    </xf>
    <xf numFmtId="49" fontId="7" fillId="34" borderId="0" xfId="0" applyNumberFormat="1" applyFont="1" applyFill="1" applyAlignment="1">
      <alignment horizontal="right" vertical="center"/>
    </xf>
    <xf numFmtId="49" fontId="7" fillId="34" borderId="0" xfId="0" applyNumberFormat="1" applyFont="1" applyFill="1" applyAlignment="1">
      <alignment horizontal="left" vertical="center"/>
    </xf>
    <xf numFmtId="2" fontId="8" fillId="34" borderId="0" xfId="0" applyNumberFormat="1" applyFont="1" applyFill="1" applyBorder="1" applyAlignment="1">
      <alignment vertical="center"/>
    </xf>
    <xf numFmtId="49" fontId="7" fillId="34" borderId="0" xfId="0" applyNumberFormat="1" applyFont="1" applyFill="1" applyBorder="1" applyAlignment="1">
      <alignment vertical="center"/>
    </xf>
    <xf numFmtId="49" fontId="7" fillId="34" borderId="0" xfId="0" applyNumberFormat="1" applyFont="1" applyFill="1" applyAlignment="1">
      <alignment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213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213" fontId="8" fillId="34" borderId="10" xfId="0" applyNumberFormat="1" applyFont="1" applyFill="1" applyBorder="1" applyAlignment="1">
      <alignment horizontal="center" vertical="center"/>
    </xf>
    <xf numFmtId="9" fontId="7" fillId="34" borderId="10" xfId="0" applyNumberFormat="1" applyFont="1" applyFill="1" applyBorder="1" applyAlignment="1">
      <alignment horizontal="center" vertical="center"/>
    </xf>
    <xf numFmtId="213" fontId="7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horizontal="right" vertical="center"/>
    </xf>
    <xf numFmtId="9" fontId="8" fillId="34" borderId="10" xfId="0" applyNumberFormat="1" applyFont="1" applyFill="1" applyBorder="1" applyAlignment="1">
      <alignment horizontal="center" vertical="center"/>
    </xf>
    <xf numFmtId="9" fontId="7" fillId="34" borderId="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2" fontId="7" fillId="34" borderId="0" xfId="0" applyNumberFormat="1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right" vertical="center"/>
    </xf>
    <xf numFmtId="0" fontId="0" fillId="34" borderId="0" xfId="0" applyFont="1" applyFill="1" applyAlignment="1">
      <alignment horizontal="center" vertical="center"/>
    </xf>
    <xf numFmtId="215" fontId="3" fillId="34" borderId="0" xfId="0" applyNumberFormat="1" applyFont="1" applyFill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2" fontId="0" fillId="34" borderId="16" xfId="0" applyNumberFormat="1" applyFont="1" applyFill="1" applyBorder="1" applyAlignment="1">
      <alignment horizontal="center" vertical="center"/>
    </xf>
    <xf numFmtId="2" fontId="0" fillId="34" borderId="17" xfId="0" applyNumberFormat="1" applyFont="1" applyFill="1" applyBorder="1" applyAlignment="1">
      <alignment horizontal="center" vertical="center"/>
    </xf>
    <xf numFmtId="2" fontId="0" fillId="34" borderId="18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6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right" vertical="center" wrapText="1"/>
    </xf>
    <xf numFmtId="213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213" fontId="3" fillId="34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 wrapText="1"/>
    </xf>
    <xf numFmtId="2" fontId="0" fillId="34" borderId="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vertical="top" wrapText="1"/>
    </xf>
    <xf numFmtId="0" fontId="0" fillId="0" borderId="25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right" vertical="top" wrapText="1"/>
    </xf>
    <xf numFmtId="2" fontId="3" fillId="0" borderId="25" xfId="0" applyNumberFormat="1" applyFont="1" applyBorder="1" applyAlignment="1">
      <alignment horizontal="right" vertical="top" wrapText="1"/>
    </xf>
    <xf numFmtId="2" fontId="0" fillId="0" borderId="25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/>
    </xf>
    <xf numFmtId="9" fontId="3" fillId="33" borderId="0" xfId="0" applyNumberFormat="1" applyFont="1" applyFill="1" applyBorder="1" applyAlignment="1">
      <alignment horizontal="center"/>
    </xf>
    <xf numFmtId="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0" fillId="0" borderId="25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213" fontId="0" fillId="0" borderId="10" xfId="0" applyNumberFormat="1" applyFont="1" applyFill="1" applyBorder="1" applyAlignment="1">
      <alignment horizontal="center" vertical="center"/>
    </xf>
    <xf numFmtId="213" fontId="0" fillId="0" borderId="10" xfId="42" applyNumberFormat="1" applyFont="1" applyFill="1" applyBorder="1" applyAlignment="1">
      <alignment vertical="center"/>
    </xf>
    <xf numFmtId="213" fontId="0" fillId="0" borderId="12" xfId="42" applyNumberFormat="1" applyFont="1" applyFill="1" applyBorder="1" applyAlignment="1" applyProtection="1">
      <alignment horizontal="center" vertical="center"/>
      <protection/>
    </xf>
    <xf numFmtId="213" fontId="0" fillId="0" borderId="0" xfId="42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213" fontId="0" fillId="34" borderId="26" xfId="42" applyNumberFormat="1" applyFont="1" applyFill="1" applyBorder="1" applyAlignment="1">
      <alignment vertical="center" wrapText="1"/>
    </xf>
    <xf numFmtId="213" fontId="0" fillId="34" borderId="10" xfId="0" applyNumberFormat="1" applyFont="1" applyFill="1" applyBorder="1" applyAlignment="1">
      <alignment horizontal="center" vertical="center" wrapText="1"/>
    </xf>
    <xf numFmtId="213" fontId="0" fillId="34" borderId="10" xfId="42" applyNumberFormat="1" applyFont="1" applyFill="1" applyBorder="1" applyAlignment="1">
      <alignment horizontal="center" vertical="center" wrapText="1"/>
    </xf>
    <xf numFmtId="213" fontId="0" fillId="34" borderId="12" xfId="42" applyNumberFormat="1" applyFont="1" applyFill="1" applyBorder="1" applyAlignment="1" applyProtection="1">
      <alignment horizontal="center" vertical="center" wrapText="1"/>
      <protection/>
    </xf>
    <xf numFmtId="213" fontId="0" fillId="34" borderId="27" xfId="42" applyNumberFormat="1" applyFont="1" applyFill="1" applyBorder="1" applyAlignment="1">
      <alignment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9" fontId="0" fillId="34" borderId="0" xfId="0" applyNumberFormat="1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 vertical="center"/>
    </xf>
    <xf numFmtId="215" fontId="3" fillId="0" borderId="0" xfId="0" applyNumberFormat="1" applyFont="1" applyFill="1" applyAlignment="1">
      <alignment horizontal="center" vertical="center"/>
    </xf>
    <xf numFmtId="215" fontId="3" fillId="34" borderId="0" xfId="0" applyNumberFormat="1" applyFont="1" applyFill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/>
    </xf>
    <xf numFmtId="0" fontId="8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49" fontId="7" fillId="34" borderId="0" xfId="0" applyNumberFormat="1" applyFont="1" applyFill="1" applyAlignment="1">
      <alignment horizontal="right" vertical="center"/>
    </xf>
    <xf numFmtId="213" fontId="3" fillId="34" borderId="10" xfId="0" applyNumberFormat="1" applyFont="1" applyFill="1" applyBorder="1" applyAlignment="1">
      <alignment horizontal="left" vertical="center" wrapText="1"/>
    </xf>
    <xf numFmtId="213" fontId="48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7"/>
  <sheetViews>
    <sheetView tabSelected="1" zoomScalePageLayoutView="0" workbookViewId="0" topLeftCell="A1">
      <selection activeCell="E26" sqref="E26:E27"/>
    </sheetView>
  </sheetViews>
  <sheetFormatPr defaultColWidth="9.140625" defaultRowHeight="12.75" outlineLevelRow="1"/>
  <cols>
    <col min="1" max="1" width="4.421875" style="35" customWidth="1"/>
    <col min="2" max="2" width="8.8515625" style="35" customWidth="1"/>
    <col min="3" max="3" width="36.57421875" style="35" bestFit="1" customWidth="1"/>
    <col min="4" max="4" width="5.7109375" style="35" customWidth="1"/>
    <col min="5" max="5" width="8.00390625" style="35" customWidth="1"/>
    <col min="6" max="6" width="6.57421875" style="35" customWidth="1"/>
    <col min="7" max="7" width="7.00390625" style="35" customWidth="1"/>
    <col min="8" max="8" width="7.57421875" style="35" customWidth="1"/>
    <col min="9" max="9" width="8.00390625" style="35" customWidth="1"/>
    <col min="10" max="10" width="7.140625" style="35" customWidth="1"/>
    <col min="11" max="11" width="7.8515625" style="35" customWidth="1"/>
    <col min="12" max="12" width="10.7109375" style="35" customWidth="1"/>
    <col min="13" max="13" width="10.00390625" style="35" customWidth="1"/>
    <col min="14" max="14" width="10.28125" style="35" customWidth="1"/>
    <col min="15" max="15" width="11.28125" style="35" customWidth="1"/>
    <col min="16" max="16" width="10.140625" style="35" customWidth="1"/>
    <col min="17" max="17" width="14.7109375" style="35" customWidth="1"/>
    <col min="18" max="20" width="10.140625" style="35" customWidth="1"/>
    <col min="21" max="21" width="8.7109375" style="35" customWidth="1"/>
    <col min="22" max="22" width="6.140625" style="35" customWidth="1"/>
    <col min="23" max="23" width="7.8515625" style="35" customWidth="1"/>
    <col min="24" max="16384" width="9.140625" style="35" customWidth="1"/>
  </cols>
  <sheetData>
    <row r="1" ht="15" customHeight="1">
      <c r="A1" s="35" t="s">
        <v>353</v>
      </c>
    </row>
    <row r="2" ht="15" customHeight="1">
      <c r="A2" s="35" t="s">
        <v>354</v>
      </c>
    </row>
    <row r="3" ht="15" customHeight="1">
      <c r="A3" s="35" t="s">
        <v>198</v>
      </c>
    </row>
    <row r="4" ht="15" customHeight="1">
      <c r="A4" s="35" t="s">
        <v>418</v>
      </c>
    </row>
    <row r="6" spans="1:20" ht="12.75">
      <c r="A6" s="172" t="s">
        <v>323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36"/>
      <c r="R6" s="36"/>
      <c r="S6" s="36"/>
      <c r="T6" s="36"/>
    </row>
    <row r="7" spans="1:20" ht="12.75">
      <c r="A7" s="173" t="s">
        <v>202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37"/>
      <c r="R7" s="37"/>
      <c r="S7" s="37"/>
      <c r="T7" s="37"/>
    </row>
    <row r="8" spans="16:20" ht="12.75">
      <c r="P8" s="38"/>
      <c r="Q8" s="38"/>
      <c r="R8" s="38"/>
      <c r="S8" s="38"/>
      <c r="T8" s="38"/>
    </row>
    <row r="9" spans="11:20" ht="12.75">
      <c r="K9" s="174" t="s">
        <v>419</v>
      </c>
      <c r="L9" s="174"/>
      <c r="M9" s="174"/>
      <c r="N9" s="174"/>
      <c r="O9" s="178">
        <f>P184</f>
        <v>0</v>
      </c>
      <c r="P9" s="178"/>
      <c r="Q9" s="40"/>
      <c r="R9" s="40"/>
      <c r="S9" s="40"/>
      <c r="T9" s="40"/>
    </row>
    <row r="10" spans="10:20" ht="13.5" customHeight="1">
      <c r="J10" s="39"/>
      <c r="K10" s="38"/>
      <c r="L10" s="41"/>
      <c r="M10" s="40"/>
      <c r="N10" s="39"/>
      <c r="O10" s="39"/>
      <c r="P10" s="40"/>
      <c r="Q10" s="40"/>
      <c r="R10" s="40"/>
      <c r="S10" s="40"/>
      <c r="T10" s="40"/>
    </row>
    <row r="11" spans="1:20" ht="12.75">
      <c r="A11" s="35" t="s">
        <v>355</v>
      </c>
      <c r="J11" s="39"/>
      <c r="K11" s="38"/>
      <c r="L11" s="41"/>
      <c r="M11" s="40"/>
      <c r="N11" s="39"/>
      <c r="O11" s="39"/>
      <c r="P11" s="40"/>
      <c r="Q11" s="40"/>
      <c r="R11" s="40"/>
      <c r="S11" s="40"/>
      <c r="T11" s="40"/>
    </row>
    <row r="12" spans="1:5" ht="12.75">
      <c r="A12" s="42" t="s">
        <v>252</v>
      </c>
      <c r="B12" s="42"/>
      <c r="C12" s="43"/>
      <c r="D12" s="43"/>
      <c r="E12" s="43"/>
    </row>
    <row r="13" spans="6:20" ht="12" customHeight="1"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s="44" customFormat="1" ht="12.75" customHeight="1">
      <c r="A14" s="175" t="s">
        <v>203</v>
      </c>
      <c r="B14" s="175" t="s">
        <v>247</v>
      </c>
      <c r="C14" s="175" t="s">
        <v>248</v>
      </c>
      <c r="D14" s="175" t="s">
        <v>209</v>
      </c>
      <c r="E14" s="175" t="s">
        <v>212</v>
      </c>
      <c r="F14" s="176" t="s">
        <v>207</v>
      </c>
      <c r="G14" s="176"/>
      <c r="H14" s="176"/>
      <c r="I14" s="176"/>
      <c r="J14" s="176"/>
      <c r="K14" s="176"/>
      <c r="L14" s="176" t="s">
        <v>208</v>
      </c>
      <c r="M14" s="176"/>
      <c r="N14" s="176"/>
      <c r="O14" s="176"/>
      <c r="P14" s="176"/>
      <c r="Q14" s="45"/>
      <c r="R14" s="45"/>
      <c r="S14" s="45"/>
      <c r="T14" s="45"/>
    </row>
    <row r="15" spans="1:20" s="44" customFormat="1" ht="12.75" customHeight="1">
      <c r="A15" s="175"/>
      <c r="B15" s="175"/>
      <c r="C15" s="175"/>
      <c r="D15" s="175"/>
      <c r="E15" s="175"/>
      <c r="F15" s="171" t="s">
        <v>210</v>
      </c>
      <c r="G15" s="171" t="s">
        <v>447</v>
      </c>
      <c r="H15" s="171" t="s">
        <v>270</v>
      </c>
      <c r="I15" s="171" t="s">
        <v>271</v>
      </c>
      <c r="J15" s="171" t="s">
        <v>272</v>
      </c>
      <c r="K15" s="175" t="s">
        <v>273</v>
      </c>
      <c r="L15" s="171" t="s">
        <v>213</v>
      </c>
      <c r="M15" s="171" t="s">
        <v>270</v>
      </c>
      <c r="N15" s="171" t="s">
        <v>271</v>
      </c>
      <c r="O15" s="171" t="s">
        <v>272</v>
      </c>
      <c r="P15" s="175" t="s">
        <v>274</v>
      </c>
      <c r="Q15" s="46"/>
      <c r="R15" s="46"/>
      <c r="S15" s="46"/>
      <c r="T15" s="46"/>
    </row>
    <row r="16" spans="1:20" s="44" customFormat="1" ht="12.75" customHeight="1">
      <c r="A16" s="175"/>
      <c r="B16" s="175"/>
      <c r="C16" s="175"/>
      <c r="D16" s="175"/>
      <c r="E16" s="175"/>
      <c r="F16" s="171"/>
      <c r="G16" s="171"/>
      <c r="H16" s="171"/>
      <c r="I16" s="171"/>
      <c r="J16" s="171"/>
      <c r="K16" s="175"/>
      <c r="L16" s="171"/>
      <c r="M16" s="171"/>
      <c r="N16" s="171"/>
      <c r="O16" s="171"/>
      <c r="P16" s="175"/>
      <c r="Q16" s="46"/>
      <c r="R16" s="46"/>
      <c r="S16" s="46"/>
      <c r="T16" s="46"/>
    </row>
    <row r="17" spans="1:20" s="44" customFormat="1" ht="12.75" customHeight="1">
      <c r="A17" s="175"/>
      <c r="B17" s="175"/>
      <c r="C17" s="175"/>
      <c r="D17" s="175"/>
      <c r="E17" s="175"/>
      <c r="F17" s="171"/>
      <c r="G17" s="171"/>
      <c r="H17" s="171"/>
      <c r="I17" s="171"/>
      <c r="J17" s="171"/>
      <c r="K17" s="175"/>
      <c r="L17" s="171"/>
      <c r="M17" s="171"/>
      <c r="N17" s="171"/>
      <c r="O17" s="171"/>
      <c r="P17" s="175"/>
      <c r="Q17" s="46"/>
      <c r="R17" s="46"/>
      <c r="S17" s="46"/>
      <c r="T17" s="46"/>
    </row>
    <row r="18" spans="1:20" s="44" customFormat="1" ht="12.75" customHeight="1">
      <c r="A18" s="175"/>
      <c r="B18" s="175"/>
      <c r="C18" s="175"/>
      <c r="D18" s="175"/>
      <c r="E18" s="175"/>
      <c r="F18" s="171"/>
      <c r="G18" s="171"/>
      <c r="H18" s="171"/>
      <c r="I18" s="171"/>
      <c r="J18" s="171"/>
      <c r="K18" s="175"/>
      <c r="L18" s="171"/>
      <c r="M18" s="171"/>
      <c r="N18" s="171"/>
      <c r="O18" s="171"/>
      <c r="P18" s="175"/>
      <c r="Q18" s="46"/>
      <c r="R18" s="46"/>
      <c r="S18" s="46"/>
      <c r="T18" s="46"/>
    </row>
    <row r="19" spans="1:20" s="44" customFormat="1" ht="12.75" customHeight="1">
      <c r="A19" s="47" t="s">
        <v>216</v>
      </c>
      <c r="B19" s="47" t="s">
        <v>217</v>
      </c>
      <c r="C19" s="47" t="s">
        <v>218</v>
      </c>
      <c r="D19" s="47" t="s">
        <v>219</v>
      </c>
      <c r="E19" s="47" t="s">
        <v>220</v>
      </c>
      <c r="F19" s="47" t="s">
        <v>221</v>
      </c>
      <c r="G19" s="47" t="s">
        <v>222</v>
      </c>
      <c r="H19" s="47" t="s">
        <v>223</v>
      </c>
      <c r="I19" s="47" t="s">
        <v>224</v>
      </c>
      <c r="J19" s="47" t="s">
        <v>225</v>
      </c>
      <c r="K19" s="47" t="s">
        <v>226</v>
      </c>
      <c r="L19" s="47" t="s">
        <v>227</v>
      </c>
      <c r="M19" s="47" t="s">
        <v>228</v>
      </c>
      <c r="N19" s="47" t="s">
        <v>229</v>
      </c>
      <c r="O19" s="47" t="s">
        <v>230</v>
      </c>
      <c r="P19" s="47" t="s">
        <v>231</v>
      </c>
      <c r="Q19" s="48"/>
      <c r="R19" s="48"/>
      <c r="S19" s="48"/>
      <c r="T19" s="48"/>
    </row>
    <row r="20" spans="1:20" s="44" customFormat="1" ht="18" customHeight="1">
      <c r="A20" s="49"/>
      <c r="B20" s="49"/>
      <c r="C20" s="50" t="s">
        <v>328</v>
      </c>
      <c r="D20" s="49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  <c r="R20" s="52"/>
      <c r="S20" s="52"/>
      <c r="T20" s="52"/>
    </row>
    <row r="21" spans="1:20" s="44" customFormat="1" ht="18" customHeight="1">
      <c r="A21" s="49">
        <v>1</v>
      </c>
      <c r="B21" s="49" t="s">
        <v>356</v>
      </c>
      <c r="C21" s="53" t="s">
        <v>360</v>
      </c>
      <c r="D21" s="49"/>
      <c r="E21" s="51"/>
      <c r="F21" s="54"/>
      <c r="G21" s="55"/>
      <c r="H21" s="56"/>
      <c r="I21" s="57"/>
      <c r="J21" s="57"/>
      <c r="K21" s="58"/>
      <c r="L21" s="58"/>
      <c r="M21" s="58"/>
      <c r="N21" s="58"/>
      <c r="O21" s="58"/>
      <c r="P21" s="59"/>
      <c r="Q21" s="60"/>
      <c r="R21" s="60"/>
      <c r="S21" s="60"/>
      <c r="T21" s="60"/>
    </row>
    <row r="22" spans="1:20" s="44" customFormat="1" ht="18" customHeight="1">
      <c r="A22" s="49"/>
      <c r="B22" s="49"/>
      <c r="C22" s="53" t="s">
        <v>330</v>
      </c>
      <c r="D22" s="49" t="s">
        <v>205</v>
      </c>
      <c r="E22" s="51">
        <v>96.5</v>
      </c>
      <c r="F22" s="54"/>
      <c r="G22" s="55"/>
      <c r="H22" s="56"/>
      <c r="I22" s="57"/>
      <c r="J22" s="57"/>
      <c r="K22" s="58"/>
      <c r="L22" s="58"/>
      <c r="M22" s="58"/>
      <c r="N22" s="58"/>
      <c r="O22" s="58"/>
      <c r="P22" s="59"/>
      <c r="Q22" s="60"/>
      <c r="R22" s="60"/>
      <c r="S22" s="60"/>
      <c r="T22" s="60"/>
    </row>
    <row r="23" spans="1:20" s="44" customFormat="1" ht="18" customHeight="1">
      <c r="A23" s="49">
        <v>2</v>
      </c>
      <c r="B23" s="49" t="s">
        <v>357</v>
      </c>
      <c r="C23" s="53" t="s">
        <v>358</v>
      </c>
      <c r="D23" s="49" t="s">
        <v>206</v>
      </c>
      <c r="E23" s="51">
        <v>4</v>
      </c>
      <c r="F23" s="54"/>
      <c r="G23" s="55"/>
      <c r="H23" s="56"/>
      <c r="I23" s="55"/>
      <c r="J23" s="55"/>
      <c r="K23" s="58"/>
      <c r="L23" s="58"/>
      <c r="M23" s="58"/>
      <c r="N23" s="58"/>
      <c r="O23" s="58"/>
      <c r="P23" s="59"/>
      <c r="Q23" s="60"/>
      <c r="R23" s="60"/>
      <c r="S23" s="60"/>
      <c r="T23" s="60"/>
    </row>
    <row r="24" spans="1:20" s="44" customFormat="1" ht="18" customHeight="1">
      <c r="A24" s="49"/>
      <c r="B24" s="49" t="s">
        <v>236</v>
      </c>
      <c r="C24" s="53"/>
      <c r="D24" s="49"/>
      <c r="E24" s="51"/>
      <c r="F24" s="54"/>
      <c r="G24" s="55"/>
      <c r="H24" s="56"/>
      <c r="I24" s="54"/>
      <c r="J24" s="55"/>
      <c r="K24" s="58"/>
      <c r="L24" s="58"/>
      <c r="M24" s="58"/>
      <c r="N24" s="58"/>
      <c r="O24" s="58"/>
      <c r="P24" s="59"/>
      <c r="Q24" s="60"/>
      <c r="R24" s="60"/>
      <c r="S24" s="60"/>
      <c r="T24" s="60"/>
    </row>
    <row r="25" spans="1:20" s="44" customFormat="1" ht="18" customHeight="1">
      <c r="A25" s="49">
        <v>3</v>
      </c>
      <c r="B25" s="49" t="s">
        <v>359</v>
      </c>
      <c r="C25" s="53" t="s">
        <v>361</v>
      </c>
      <c r="D25" s="49"/>
      <c r="E25" s="51"/>
      <c r="F25" s="54"/>
      <c r="G25" s="55"/>
      <c r="H25" s="56"/>
      <c r="I25" s="55"/>
      <c r="J25" s="55"/>
      <c r="K25" s="58"/>
      <c r="L25" s="58"/>
      <c r="M25" s="58"/>
      <c r="N25" s="58"/>
      <c r="O25" s="58"/>
      <c r="P25" s="59"/>
      <c r="Q25" s="60"/>
      <c r="R25" s="60"/>
      <c r="S25" s="60"/>
      <c r="T25" s="60"/>
    </row>
    <row r="26" spans="1:20" s="44" customFormat="1" ht="18" customHeight="1">
      <c r="A26" s="49"/>
      <c r="B26" s="49"/>
      <c r="C26" s="53" t="s">
        <v>329</v>
      </c>
      <c r="D26" s="49" t="s">
        <v>448</v>
      </c>
      <c r="E26" s="186">
        <v>125</v>
      </c>
      <c r="F26" s="54"/>
      <c r="G26" s="55"/>
      <c r="H26" s="56"/>
      <c r="I26" s="55"/>
      <c r="J26" s="55"/>
      <c r="K26" s="58"/>
      <c r="L26" s="58"/>
      <c r="M26" s="58"/>
      <c r="N26" s="58"/>
      <c r="O26" s="58"/>
      <c r="P26" s="59"/>
      <c r="Q26" s="60"/>
      <c r="R26" s="60"/>
      <c r="S26" s="60"/>
      <c r="T26" s="60"/>
    </row>
    <row r="27" spans="1:20" s="44" customFormat="1" ht="18" customHeight="1">
      <c r="A27" s="49">
        <v>4</v>
      </c>
      <c r="B27" s="49" t="s">
        <v>356</v>
      </c>
      <c r="C27" s="53" t="s">
        <v>362</v>
      </c>
      <c r="D27" s="49" t="s">
        <v>205</v>
      </c>
      <c r="E27" s="186">
        <v>12.9</v>
      </c>
      <c r="F27" s="54"/>
      <c r="G27" s="55"/>
      <c r="H27" s="56"/>
      <c r="I27" s="55"/>
      <c r="J27" s="55"/>
      <c r="K27" s="58"/>
      <c r="L27" s="58"/>
      <c r="M27" s="58"/>
      <c r="N27" s="58"/>
      <c r="O27" s="58"/>
      <c r="P27" s="59"/>
      <c r="Q27" s="60"/>
      <c r="R27" s="60"/>
      <c r="S27" s="60"/>
      <c r="T27" s="60"/>
    </row>
    <row r="28" spans="1:20" s="44" customFormat="1" ht="18" customHeight="1">
      <c r="A28" s="49">
        <v>5</v>
      </c>
      <c r="B28" s="49" t="s">
        <v>359</v>
      </c>
      <c r="C28" s="53" t="s">
        <v>363</v>
      </c>
      <c r="D28" s="49" t="s">
        <v>448</v>
      </c>
      <c r="E28" s="51">
        <v>20.5</v>
      </c>
      <c r="F28" s="54"/>
      <c r="G28" s="55"/>
      <c r="H28" s="56"/>
      <c r="I28" s="55"/>
      <c r="J28" s="55"/>
      <c r="K28" s="58"/>
      <c r="L28" s="58"/>
      <c r="M28" s="58"/>
      <c r="N28" s="58"/>
      <c r="O28" s="58"/>
      <c r="P28" s="59"/>
      <c r="Q28" s="60"/>
      <c r="R28" s="60"/>
      <c r="S28" s="60"/>
      <c r="T28" s="60"/>
    </row>
    <row r="29" spans="1:20" s="44" customFormat="1" ht="18" customHeight="1">
      <c r="A29" s="49">
        <v>6</v>
      </c>
      <c r="B29" s="49" t="s">
        <v>342</v>
      </c>
      <c r="C29" s="53" t="s">
        <v>384</v>
      </c>
      <c r="D29" s="49"/>
      <c r="E29" s="51"/>
      <c r="F29" s="54"/>
      <c r="G29" s="55"/>
      <c r="H29" s="56"/>
      <c r="I29" s="55"/>
      <c r="J29" s="55"/>
      <c r="K29" s="58"/>
      <c r="L29" s="58"/>
      <c r="M29" s="58"/>
      <c r="N29" s="58"/>
      <c r="O29" s="58"/>
      <c r="P29" s="59"/>
      <c r="Q29" s="60"/>
      <c r="R29" s="60"/>
      <c r="S29" s="60"/>
      <c r="T29" s="60"/>
    </row>
    <row r="30" spans="1:20" s="44" customFormat="1" ht="18" customHeight="1">
      <c r="A30" s="49"/>
      <c r="B30" s="49" t="s">
        <v>341</v>
      </c>
      <c r="C30" s="53" t="s">
        <v>331</v>
      </c>
      <c r="D30" s="49" t="s">
        <v>448</v>
      </c>
      <c r="E30" s="51">
        <v>52.28</v>
      </c>
      <c r="F30" s="54"/>
      <c r="G30" s="55"/>
      <c r="H30" s="56"/>
      <c r="I30" s="55"/>
      <c r="J30" s="55"/>
      <c r="K30" s="58"/>
      <c r="L30" s="58"/>
      <c r="M30" s="58"/>
      <c r="N30" s="58"/>
      <c r="O30" s="58"/>
      <c r="P30" s="59"/>
      <c r="Q30" s="60"/>
      <c r="R30" s="60"/>
      <c r="S30" s="60"/>
      <c r="T30" s="60"/>
    </row>
    <row r="31" spans="1:20" s="44" customFormat="1" ht="18" customHeight="1">
      <c r="A31" s="49"/>
      <c r="B31" s="49" t="s">
        <v>236</v>
      </c>
      <c r="C31" s="53"/>
      <c r="D31" s="49"/>
      <c r="E31" s="51"/>
      <c r="F31" s="54"/>
      <c r="G31" s="55"/>
      <c r="H31" s="56"/>
      <c r="I31" s="51"/>
      <c r="J31" s="51"/>
      <c r="K31" s="58"/>
      <c r="L31" s="58"/>
      <c r="M31" s="58"/>
      <c r="N31" s="58"/>
      <c r="O31" s="58"/>
      <c r="P31" s="59"/>
      <c r="Q31" s="60"/>
      <c r="R31" s="60"/>
      <c r="S31" s="60"/>
      <c r="T31" s="60"/>
    </row>
    <row r="32" spans="1:20" s="44" customFormat="1" ht="18" customHeight="1">
      <c r="A32" s="49">
        <v>7</v>
      </c>
      <c r="B32" s="49" t="s">
        <v>364</v>
      </c>
      <c r="C32" s="53" t="s">
        <v>365</v>
      </c>
      <c r="D32" s="49"/>
      <c r="E32" s="51"/>
      <c r="F32" s="54"/>
      <c r="G32" s="55"/>
      <c r="H32" s="56"/>
      <c r="I32" s="51"/>
      <c r="J32" s="51"/>
      <c r="K32" s="58"/>
      <c r="L32" s="58"/>
      <c r="M32" s="58"/>
      <c r="N32" s="58"/>
      <c r="O32" s="58"/>
      <c r="P32" s="59"/>
      <c r="Q32" s="60"/>
      <c r="R32" s="60"/>
      <c r="S32" s="60"/>
      <c r="T32" s="60"/>
    </row>
    <row r="33" spans="1:20" s="44" customFormat="1" ht="18" customHeight="1">
      <c r="A33" s="49"/>
      <c r="B33" s="49"/>
      <c r="C33" s="53" t="s">
        <v>366</v>
      </c>
      <c r="D33" s="159" t="s">
        <v>448</v>
      </c>
      <c r="E33" s="51">
        <v>7.8</v>
      </c>
      <c r="F33" s="54"/>
      <c r="G33" s="55"/>
      <c r="H33" s="56"/>
      <c r="I33" s="51"/>
      <c r="J33" s="51"/>
      <c r="K33" s="58"/>
      <c r="L33" s="58"/>
      <c r="M33" s="58"/>
      <c r="N33" s="58"/>
      <c r="O33" s="58"/>
      <c r="P33" s="59"/>
      <c r="Q33" s="60"/>
      <c r="R33" s="60"/>
      <c r="S33" s="60"/>
      <c r="T33" s="60"/>
    </row>
    <row r="34" spans="1:20" s="165" customFormat="1" ht="18" customHeight="1">
      <c r="A34" s="159">
        <v>8</v>
      </c>
      <c r="B34" s="159" t="s">
        <v>364</v>
      </c>
      <c r="C34" s="160" t="s">
        <v>368</v>
      </c>
      <c r="D34" s="159"/>
      <c r="E34" s="161"/>
      <c r="F34" s="1"/>
      <c r="G34" s="162"/>
      <c r="H34" s="163"/>
      <c r="I34" s="161"/>
      <c r="J34" s="161"/>
      <c r="K34" s="2"/>
      <c r="L34" s="2"/>
      <c r="M34" s="2"/>
      <c r="N34" s="2"/>
      <c r="O34" s="2"/>
      <c r="P34" s="3"/>
      <c r="Q34" s="164"/>
      <c r="R34" s="164"/>
      <c r="S34" s="164"/>
      <c r="T34" s="164"/>
    </row>
    <row r="35" spans="1:20" s="165" customFormat="1" ht="18" customHeight="1">
      <c r="A35" s="159"/>
      <c r="B35" s="159"/>
      <c r="C35" s="160" t="s">
        <v>369</v>
      </c>
      <c r="D35" s="159"/>
      <c r="E35" s="161"/>
      <c r="F35" s="1"/>
      <c r="G35" s="162"/>
      <c r="H35" s="163"/>
      <c r="I35" s="161"/>
      <c r="J35" s="161"/>
      <c r="K35" s="2"/>
      <c r="L35" s="2"/>
      <c r="M35" s="2"/>
      <c r="N35" s="2"/>
      <c r="O35" s="2"/>
      <c r="P35" s="3"/>
      <c r="Q35" s="164"/>
      <c r="R35" s="164"/>
      <c r="S35" s="164"/>
      <c r="T35" s="164"/>
    </row>
    <row r="36" spans="1:20" s="165" customFormat="1" ht="18" customHeight="1">
      <c r="A36" s="159"/>
      <c r="B36" s="159"/>
      <c r="C36" s="160" t="s">
        <v>312</v>
      </c>
      <c r="D36" s="159" t="s">
        <v>448</v>
      </c>
      <c r="E36" s="161">
        <v>6.8</v>
      </c>
      <c r="F36" s="1"/>
      <c r="G36" s="162"/>
      <c r="H36" s="163"/>
      <c r="I36" s="161"/>
      <c r="J36" s="161"/>
      <c r="K36" s="2"/>
      <c r="L36" s="2"/>
      <c r="M36" s="2"/>
      <c r="N36" s="2"/>
      <c r="O36" s="2"/>
      <c r="P36" s="3"/>
      <c r="Q36" s="164"/>
      <c r="R36" s="164"/>
      <c r="S36" s="164"/>
      <c r="T36" s="164"/>
    </row>
    <row r="37" spans="1:20" s="44" customFormat="1" ht="18" customHeight="1">
      <c r="A37" s="49">
        <v>9</v>
      </c>
      <c r="B37" s="49" t="s">
        <v>239</v>
      </c>
      <c r="C37" s="53" t="s">
        <v>370</v>
      </c>
      <c r="D37" s="49"/>
      <c r="E37" s="51"/>
      <c r="F37" s="54"/>
      <c r="G37" s="55"/>
      <c r="H37" s="56"/>
      <c r="I37" s="51"/>
      <c r="J37" s="51"/>
      <c r="K37" s="58"/>
      <c r="L37" s="58"/>
      <c r="M37" s="58"/>
      <c r="N37" s="58"/>
      <c r="O37" s="58"/>
      <c r="P37" s="59"/>
      <c r="Q37" s="60"/>
      <c r="R37" s="60"/>
      <c r="S37" s="60"/>
      <c r="T37" s="60"/>
    </row>
    <row r="38" spans="1:20" s="44" customFormat="1" ht="18" customHeight="1">
      <c r="A38" s="49"/>
      <c r="B38" s="49"/>
      <c r="C38" s="53" t="s">
        <v>371</v>
      </c>
      <c r="D38" s="49"/>
      <c r="E38" s="51"/>
      <c r="F38" s="54"/>
      <c r="G38" s="55"/>
      <c r="H38" s="56"/>
      <c r="I38" s="51"/>
      <c r="J38" s="51"/>
      <c r="K38" s="58"/>
      <c r="L38" s="58"/>
      <c r="M38" s="58"/>
      <c r="N38" s="58"/>
      <c r="O38" s="58"/>
      <c r="P38" s="59"/>
      <c r="Q38" s="60"/>
      <c r="R38" s="60"/>
      <c r="S38" s="60"/>
      <c r="T38" s="60"/>
    </row>
    <row r="39" spans="1:20" s="44" customFormat="1" ht="18" customHeight="1">
      <c r="A39" s="49"/>
      <c r="B39" s="49"/>
      <c r="C39" s="53" t="s">
        <v>372</v>
      </c>
      <c r="D39" s="49" t="s">
        <v>205</v>
      </c>
      <c r="E39" s="51">
        <v>7.55</v>
      </c>
      <c r="F39" s="54"/>
      <c r="G39" s="55"/>
      <c r="H39" s="56"/>
      <c r="I39" s="51"/>
      <c r="J39" s="51"/>
      <c r="K39" s="58"/>
      <c r="L39" s="58"/>
      <c r="M39" s="58"/>
      <c r="N39" s="58"/>
      <c r="O39" s="58"/>
      <c r="P39" s="59"/>
      <c r="Q39" s="60"/>
      <c r="R39" s="60"/>
      <c r="S39" s="60"/>
      <c r="T39" s="60"/>
    </row>
    <row r="40" spans="1:20" s="44" customFormat="1" ht="18" customHeight="1">
      <c r="A40" s="49">
        <v>10</v>
      </c>
      <c r="B40" s="49" t="s">
        <v>373</v>
      </c>
      <c r="C40" s="53" t="s">
        <v>374</v>
      </c>
      <c r="D40" s="49"/>
      <c r="E40" s="51"/>
      <c r="F40" s="54"/>
      <c r="G40" s="55"/>
      <c r="H40" s="56"/>
      <c r="I40" s="51"/>
      <c r="J40" s="51"/>
      <c r="K40" s="58"/>
      <c r="L40" s="58"/>
      <c r="M40" s="58"/>
      <c r="N40" s="58"/>
      <c r="O40" s="58"/>
      <c r="P40" s="59"/>
      <c r="Q40" s="60"/>
      <c r="R40" s="60"/>
      <c r="S40" s="60"/>
      <c r="T40" s="60"/>
    </row>
    <row r="41" spans="1:20" s="44" customFormat="1" ht="18" customHeight="1">
      <c r="A41" s="49"/>
      <c r="B41" s="49"/>
      <c r="C41" s="53" t="s">
        <v>344</v>
      </c>
      <c r="D41" s="49" t="s">
        <v>448</v>
      </c>
      <c r="E41" s="51">
        <v>2.2</v>
      </c>
      <c r="F41" s="54"/>
      <c r="G41" s="55"/>
      <c r="H41" s="56"/>
      <c r="I41" s="51"/>
      <c r="J41" s="51"/>
      <c r="K41" s="58"/>
      <c r="L41" s="58"/>
      <c r="M41" s="58"/>
      <c r="N41" s="58"/>
      <c r="O41" s="58"/>
      <c r="P41" s="59"/>
      <c r="Q41" s="60"/>
      <c r="R41" s="60"/>
      <c r="S41" s="60"/>
      <c r="T41" s="60"/>
    </row>
    <row r="42" spans="1:20" s="44" customFormat="1" ht="18" customHeight="1">
      <c r="A42" s="49">
        <v>11</v>
      </c>
      <c r="B42" s="49" t="s">
        <v>375</v>
      </c>
      <c r="C42" s="53" t="s">
        <v>376</v>
      </c>
      <c r="D42" s="49" t="s">
        <v>214</v>
      </c>
      <c r="E42" s="51">
        <v>2.2</v>
      </c>
      <c r="F42" s="54"/>
      <c r="G42" s="55"/>
      <c r="H42" s="56"/>
      <c r="I42" s="51"/>
      <c r="J42" s="51"/>
      <c r="K42" s="58"/>
      <c r="L42" s="58"/>
      <c r="M42" s="58"/>
      <c r="N42" s="58"/>
      <c r="O42" s="58"/>
      <c r="P42" s="59"/>
      <c r="Q42" s="60"/>
      <c r="R42" s="60"/>
      <c r="S42" s="60"/>
      <c r="T42" s="60"/>
    </row>
    <row r="43" spans="1:20" s="44" customFormat="1" ht="18" customHeight="1">
      <c r="A43" s="49">
        <v>12</v>
      </c>
      <c r="B43" s="49" t="s">
        <v>356</v>
      </c>
      <c r="C43" s="53" t="s">
        <v>377</v>
      </c>
      <c r="D43" s="49"/>
      <c r="E43" s="51"/>
      <c r="F43" s="54"/>
      <c r="G43" s="55"/>
      <c r="H43" s="56"/>
      <c r="I43" s="51"/>
      <c r="J43" s="51"/>
      <c r="K43" s="58"/>
      <c r="L43" s="58"/>
      <c r="M43" s="58"/>
      <c r="N43" s="58"/>
      <c r="O43" s="58"/>
      <c r="P43" s="59"/>
      <c r="Q43" s="60"/>
      <c r="R43" s="60"/>
      <c r="S43" s="60"/>
      <c r="T43" s="60"/>
    </row>
    <row r="44" spans="1:20" s="44" customFormat="1" ht="18" customHeight="1">
      <c r="A44" s="49"/>
      <c r="B44" s="49"/>
      <c r="C44" s="53" t="s">
        <v>312</v>
      </c>
      <c r="D44" s="49" t="s">
        <v>205</v>
      </c>
      <c r="E44" s="51">
        <v>7.35</v>
      </c>
      <c r="F44" s="54"/>
      <c r="G44" s="55"/>
      <c r="H44" s="56"/>
      <c r="I44" s="51"/>
      <c r="J44" s="51"/>
      <c r="K44" s="58"/>
      <c r="L44" s="58"/>
      <c r="M44" s="58"/>
      <c r="N44" s="58"/>
      <c r="O44" s="58"/>
      <c r="P44" s="59"/>
      <c r="Q44" s="60"/>
      <c r="R44" s="60"/>
      <c r="S44" s="60"/>
      <c r="T44" s="60"/>
    </row>
    <row r="45" spans="1:20" s="44" customFormat="1" ht="18" customHeight="1">
      <c r="A45" s="49">
        <v>13</v>
      </c>
      <c r="B45" s="49" t="s">
        <v>239</v>
      </c>
      <c r="C45" s="53" t="s">
        <v>381</v>
      </c>
      <c r="D45" s="49"/>
      <c r="E45" s="51"/>
      <c r="F45" s="54"/>
      <c r="G45" s="55"/>
      <c r="H45" s="56"/>
      <c r="I45" s="51"/>
      <c r="J45" s="51"/>
      <c r="K45" s="58"/>
      <c r="L45" s="58"/>
      <c r="M45" s="58"/>
      <c r="N45" s="58"/>
      <c r="O45" s="58"/>
      <c r="P45" s="59"/>
      <c r="Q45" s="60"/>
      <c r="R45" s="60"/>
      <c r="S45" s="60"/>
      <c r="T45" s="60"/>
    </row>
    <row r="46" spans="1:20" s="44" customFormat="1" ht="18" customHeight="1">
      <c r="A46" s="49"/>
      <c r="B46" s="49"/>
      <c r="C46" s="53" t="s">
        <v>378</v>
      </c>
      <c r="D46" s="49" t="s">
        <v>205</v>
      </c>
      <c r="E46" s="51">
        <v>7</v>
      </c>
      <c r="F46" s="54"/>
      <c r="G46" s="55"/>
      <c r="H46" s="56"/>
      <c r="I46" s="51"/>
      <c r="J46" s="51"/>
      <c r="K46" s="58"/>
      <c r="L46" s="58"/>
      <c r="M46" s="58"/>
      <c r="N46" s="58"/>
      <c r="O46" s="58"/>
      <c r="P46" s="59"/>
      <c r="Q46" s="60"/>
      <c r="R46" s="60"/>
      <c r="S46" s="60"/>
      <c r="T46" s="60"/>
    </row>
    <row r="47" spans="1:20" s="44" customFormat="1" ht="18" customHeight="1">
      <c r="A47" s="49">
        <v>14</v>
      </c>
      <c r="B47" s="49" t="s">
        <v>373</v>
      </c>
      <c r="C47" s="53" t="s">
        <v>379</v>
      </c>
      <c r="D47" s="49"/>
      <c r="E47" s="51"/>
      <c r="F47" s="54"/>
      <c r="G47" s="55"/>
      <c r="H47" s="56"/>
      <c r="I47" s="51"/>
      <c r="J47" s="51"/>
      <c r="K47" s="58"/>
      <c r="L47" s="58"/>
      <c r="M47" s="58"/>
      <c r="N47" s="58"/>
      <c r="O47" s="58"/>
      <c r="P47" s="59"/>
      <c r="Q47" s="60"/>
      <c r="R47" s="60"/>
      <c r="S47" s="60"/>
      <c r="T47" s="60"/>
    </row>
    <row r="48" spans="1:20" s="44" customFormat="1" ht="18" customHeight="1">
      <c r="A48" s="49"/>
      <c r="B48" s="49"/>
      <c r="C48" s="53" t="s">
        <v>344</v>
      </c>
      <c r="D48" s="49" t="s">
        <v>448</v>
      </c>
      <c r="E48" s="51">
        <v>1.4</v>
      </c>
      <c r="F48" s="54"/>
      <c r="G48" s="55"/>
      <c r="H48" s="56"/>
      <c r="I48" s="51"/>
      <c r="J48" s="51"/>
      <c r="K48" s="58"/>
      <c r="L48" s="58"/>
      <c r="M48" s="58"/>
      <c r="N48" s="58"/>
      <c r="O48" s="58"/>
      <c r="P48" s="59"/>
      <c r="Q48" s="60"/>
      <c r="R48" s="60"/>
      <c r="S48" s="60"/>
      <c r="T48" s="60"/>
    </row>
    <row r="49" spans="1:20" s="44" customFormat="1" ht="18" customHeight="1">
      <c r="A49" s="49">
        <v>15</v>
      </c>
      <c r="B49" s="49" t="s">
        <v>375</v>
      </c>
      <c r="C49" s="53" t="s">
        <v>380</v>
      </c>
      <c r="D49" s="49" t="s">
        <v>214</v>
      </c>
      <c r="E49" s="51">
        <v>1.4</v>
      </c>
      <c r="F49" s="54"/>
      <c r="G49" s="55"/>
      <c r="H49" s="56"/>
      <c r="I49" s="51"/>
      <c r="J49" s="51"/>
      <c r="K49" s="58"/>
      <c r="L49" s="58"/>
      <c r="M49" s="58"/>
      <c r="N49" s="58"/>
      <c r="O49" s="58"/>
      <c r="P49" s="59"/>
      <c r="Q49" s="60"/>
      <c r="R49" s="60"/>
      <c r="S49" s="60"/>
      <c r="T49" s="60"/>
    </row>
    <row r="50" spans="1:20" s="44" customFormat="1" ht="18" customHeight="1">
      <c r="A50" s="49">
        <v>16</v>
      </c>
      <c r="B50" s="49" t="s">
        <v>356</v>
      </c>
      <c r="C50" s="53" t="s">
        <v>382</v>
      </c>
      <c r="D50" s="49" t="s">
        <v>205</v>
      </c>
      <c r="E50" s="51">
        <v>23.6</v>
      </c>
      <c r="F50" s="54"/>
      <c r="G50" s="55"/>
      <c r="H50" s="56"/>
      <c r="I50" s="51"/>
      <c r="J50" s="51"/>
      <c r="K50" s="58"/>
      <c r="L50" s="58"/>
      <c r="M50" s="58"/>
      <c r="N50" s="58"/>
      <c r="O50" s="58"/>
      <c r="P50" s="59"/>
      <c r="Q50" s="60"/>
      <c r="R50" s="60"/>
      <c r="S50" s="60"/>
      <c r="T50" s="60"/>
    </row>
    <row r="51" spans="1:20" s="44" customFormat="1" ht="18" customHeight="1">
      <c r="A51" s="49">
        <v>17</v>
      </c>
      <c r="B51" s="49" t="s">
        <v>359</v>
      </c>
      <c r="C51" s="53" t="s">
        <v>383</v>
      </c>
      <c r="D51" s="49"/>
      <c r="E51" s="51"/>
      <c r="F51" s="54"/>
      <c r="G51" s="55"/>
      <c r="H51" s="56"/>
      <c r="I51" s="51"/>
      <c r="J51" s="51"/>
      <c r="K51" s="58"/>
      <c r="L51" s="58"/>
      <c r="M51" s="58"/>
      <c r="N51" s="58"/>
      <c r="O51" s="58"/>
      <c r="P51" s="59"/>
      <c r="Q51" s="60"/>
      <c r="R51" s="60"/>
      <c r="S51" s="60"/>
      <c r="T51" s="60"/>
    </row>
    <row r="52" spans="1:20" s="44" customFormat="1" ht="18" customHeight="1">
      <c r="A52" s="49"/>
      <c r="B52" s="49"/>
      <c r="C52" s="53" t="s">
        <v>332</v>
      </c>
      <c r="D52" s="49" t="s">
        <v>448</v>
      </c>
      <c r="E52" s="51">
        <v>80</v>
      </c>
      <c r="F52" s="54"/>
      <c r="G52" s="55"/>
      <c r="H52" s="56"/>
      <c r="I52" s="51"/>
      <c r="J52" s="51"/>
      <c r="K52" s="58"/>
      <c r="L52" s="58"/>
      <c r="M52" s="58"/>
      <c r="N52" s="58"/>
      <c r="O52" s="58"/>
      <c r="P52" s="59"/>
      <c r="Q52" s="60"/>
      <c r="R52" s="60"/>
      <c r="S52" s="60"/>
      <c r="T52" s="60"/>
    </row>
    <row r="53" spans="1:20" s="44" customFormat="1" ht="18" customHeight="1">
      <c r="A53" s="49">
        <v>18</v>
      </c>
      <c r="B53" s="49" t="s">
        <v>342</v>
      </c>
      <c r="C53" s="53" t="s">
        <v>385</v>
      </c>
      <c r="D53" s="49"/>
      <c r="E53" s="51"/>
      <c r="F53" s="54"/>
      <c r="G53" s="55"/>
      <c r="H53" s="56"/>
      <c r="I53" s="51"/>
      <c r="J53" s="51"/>
      <c r="K53" s="58"/>
      <c r="L53" s="58"/>
      <c r="M53" s="58"/>
      <c r="N53" s="58"/>
      <c r="O53" s="58"/>
      <c r="P53" s="59"/>
      <c r="Q53" s="60"/>
      <c r="R53" s="60"/>
      <c r="S53" s="60"/>
      <c r="T53" s="60"/>
    </row>
    <row r="54" spans="1:20" s="44" customFormat="1" ht="18" customHeight="1">
      <c r="A54" s="49"/>
      <c r="B54" s="49" t="s">
        <v>341</v>
      </c>
      <c r="C54" s="53" t="s">
        <v>312</v>
      </c>
      <c r="D54" s="49" t="s">
        <v>448</v>
      </c>
      <c r="E54" s="51">
        <v>37</v>
      </c>
      <c r="F54" s="54"/>
      <c r="G54" s="55"/>
      <c r="H54" s="56"/>
      <c r="I54" s="51"/>
      <c r="J54" s="51"/>
      <c r="K54" s="58"/>
      <c r="L54" s="58"/>
      <c r="M54" s="58"/>
      <c r="N54" s="58"/>
      <c r="O54" s="58"/>
      <c r="P54" s="59"/>
      <c r="Q54" s="60"/>
      <c r="R54" s="60"/>
      <c r="S54" s="60"/>
      <c r="T54" s="60"/>
    </row>
    <row r="55" spans="1:20" s="44" customFormat="1" ht="18" customHeight="1">
      <c r="A55" s="49"/>
      <c r="B55" s="49" t="s">
        <v>236</v>
      </c>
      <c r="C55" s="53"/>
      <c r="D55" s="49"/>
      <c r="E55" s="51"/>
      <c r="F55" s="54"/>
      <c r="G55" s="55"/>
      <c r="H55" s="56"/>
      <c r="I55" s="51"/>
      <c r="J55" s="51"/>
      <c r="K55" s="58"/>
      <c r="L55" s="58"/>
      <c r="M55" s="58"/>
      <c r="N55" s="58"/>
      <c r="O55" s="58"/>
      <c r="P55" s="59"/>
      <c r="Q55" s="60"/>
      <c r="R55" s="60"/>
      <c r="S55" s="60"/>
      <c r="T55" s="60"/>
    </row>
    <row r="56" spans="1:20" s="44" customFormat="1" ht="18" customHeight="1">
      <c r="A56" s="49">
        <v>19</v>
      </c>
      <c r="B56" s="49" t="s">
        <v>239</v>
      </c>
      <c r="C56" s="53" t="s">
        <v>0</v>
      </c>
      <c r="D56" s="49"/>
      <c r="E56" s="51"/>
      <c r="F56" s="54"/>
      <c r="G56" s="55"/>
      <c r="H56" s="56"/>
      <c r="I56" s="51"/>
      <c r="J56" s="51"/>
      <c r="K56" s="58"/>
      <c r="L56" s="58"/>
      <c r="M56" s="58"/>
      <c r="N56" s="58"/>
      <c r="O56" s="58"/>
      <c r="P56" s="59"/>
      <c r="Q56" s="60"/>
      <c r="R56" s="60"/>
      <c r="S56" s="60"/>
      <c r="T56" s="60"/>
    </row>
    <row r="57" spans="1:20" s="44" customFormat="1" ht="18" customHeight="1">
      <c r="A57" s="49"/>
      <c r="B57" s="49"/>
      <c r="C57" s="53" t="s">
        <v>1</v>
      </c>
      <c r="D57" s="49"/>
      <c r="E57" s="51"/>
      <c r="F57" s="54"/>
      <c r="G57" s="55"/>
      <c r="H57" s="56"/>
      <c r="I57" s="51"/>
      <c r="J57" s="51"/>
      <c r="K57" s="58"/>
      <c r="L57" s="58"/>
      <c r="M57" s="58"/>
      <c r="N57" s="58"/>
      <c r="O57" s="58"/>
      <c r="P57" s="59"/>
      <c r="Q57" s="60"/>
      <c r="R57" s="60"/>
      <c r="S57" s="60"/>
      <c r="T57" s="60"/>
    </row>
    <row r="58" spans="1:20" s="44" customFormat="1" ht="18" customHeight="1">
      <c r="A58" s="49"/>
      <c r="B58" s="49"/>
      <c r="C58" s="53" t="s">
        <v>2</v>
      </c>
      <c r="D58" s="49"/>
      <c r="E58" s="51"/>
      <c r="F58" s="54"/>
      <c r="G58" s="55"/>
      <c r="H58" s="56"/>
      <c r="I58" s="51"/>
      <c r="J58" s="51"/>
      <c r="K58" s="58"/>
      <c r="L58" s="58"/>
      <c r="M58" s="58"/>
      <c r="N58" s="58"/>
      <c r="O58" s="58"/>
      <c r="P58" s="59"/>
      <c r="Q58" s="60"/>
      <c r="R58" s="60"/>
      <c r="S58" s="60"/>
      <c r="T58" s="60"/>
    </row>
    <row r="59" spans="1:20" s="44" customFormat="1" ht="18" customHeight="1">
      <c r="A59" s="49"/>
      <c r="B59" s="49"/>
      <c r="C59" s="53" t="s">
        <v>378</v>
      </c>
      <c r="D59" s="49" t="s">
        <v>205</v>
      </c>
      <c r="E59" s="51">
        <v>1.8</v>
      </c>
      <c r="F59" s="54"/>
      <c r="G59" s="55"/>
      <c r="H59" s="56"/>
      <c r="I59" s="51"/>
      <c r="J59" s="51"/>
      <c r="K59" s="58"/>
      <c r="L59" s="58"/>
      <c r="M59" s="58"/>
      <c r="N59" s="58"/>
      <c r="O59" s="58"/>
      <c r="P59" s="59"/>
      <c r="Q59" s="60"/>
      <c r="R59" s="60"/>
      <c r="S59" s="60"/>
      <c r="T59" s="60"/>
    </row>
    <row r="60" spans="1:20" s="44" customFormat="1" ht="18" customHeight="1">
      <c r="A60" s="49">
        <v>20</v>
      </c>
      <c r="B60" s="49" t="s">
        <v>3</v>
      </c>
      <c r="C60" s="53" t="s">
        <v>4</v>
      </c>
      <c r="D60" s="49"/>
      <c r="E60" s="51"/>
      <c r="F60" s="54"/>
      <c r="G60" s="55"/>
      <c r="H60" s="56"/>
      <c r="I60" s="51"/>
      <c r="J60" s="51"/>
      <c r="K60" s="58"/>
      <c r="L60" s="58"/>
      <c r="M60" s="58"/>
      <c r="N60" s="58"/>
      <c r="O60" s="58"/>
      <c r="P60" s="59"/>
      <c r="Q60" s="60"/>
      <c r="R60" s="60"/>
      <c r="S60" s="60"/>
      <c r="T60" s="60"/>
    </row>
    <row r="61" spans="1:20" s="44" customFormat="1" ht="18" customHeight="1">
      <c r="A61" s="49"/>
      <c r="B61" s="49"/>
      <c r="C61" s="53" t="s">
        <v>5</v>
      </c>
      <c r="D61" s="49" t="s">
        <v>448</v>
      </c>
      <c r="E61" s="51">
        <v>1.8</v>
      </c>
      <c r="F61" s="54"/>
      <c r="G61" s="55"/>
      <c r="H61" s="56"/>
      <c r="I61" s="51"/>
      <c r="J61" s="51"/>
      <c r="K61" s="58"/>
      <c r="L61" s="58"/>
      <c r="M61" s="58"/>
      <c r="N61" s="58"/>
      <c r="O61" s="58"/>
      <c r="P61" s="59"/>
      <c r="Q61" s="60"/>
      <c r="R61" s="60"/>
      <c r="S61" s="60"/>
      <c r="T61" s="60"/>
    </row>
    <row r="62" spans="1:20" s="44" customFormat="1" ht="18" customHeight="1">
      <c r="A62" s="49">
        <v>21</v>
      </c>
      <c r="B62" s="49" t="s">
        <v>375</v>
      </c>
      <c r="C62" s="53" t="s">
        <v>376</v>
      </c>
      <c r="D62" s="49" t="s">
        <v>214</v>
      </c>
      <c r="E62" s="51">
        <v>1.8</v>
      </c>
      <c r="F62" s="54"/>
      <c r="G62" s="55"/>
      <c r="H62" s="56"/>
      <c r="I62" s="51"/>
      <c r="J62" s="51"/>
      <c r="K62" s="58"/>
      <c r="L62" s="58"/>
      <c r="M62" s="58"/>
      <c r="N62" s="58"/>
      <c r="O62" s="58"/>
      <c r="P62" s="59"/>
      <c r="Q62" s="60"/>
      <c r="R62" s="60"/>
      <c r="S62" s="60"/>
      <c r="T62" s="60"/>
    </row>
    <row r="63" spans="1:20" s="44" customFormat="1" ht="18" customHeight="1">
      <c r="A63" s="49">
        <v>22</v>
      </c>
      <c r="B63" s="49" t="s">
        <v>239</v>
      </c>
      <c r="C63" s="53" t="s">
        <v>6</v>
      </c>
      <c r="D63" s="49"/>
      <c r="E63" s="51"/>
      <c r="F63" s="54"/>
      <c r="G63" s="55"/>
      <c r="H63" s="56"/>
      <c r="I63" s="51"/>
      <c r="J63" s="51"/>
      <c r="K63" s="58"/>
      <c r="L63" s="58"/>
      <c r="M63" s="58"/>
      <c r="N63" s="58"/>
      <c r="O63" s="58"/>
      <c r="P63" s="59"/>
      <c r="Q63" s="60"/>
      <c r="R63" s="60"/>
      <c r="S63" s="60"/>
      <c r="T63" s="60"/>
    </row>
    <row r="64" spans="1:20" s="44" customFormat="1" ht="18" customHeight="1">
      <c r="A64" s="49"/>
      <c r="B64" s="49"/>
      <c r="C64" s="53" t="s">
        <v>7</v>
      </c>
      <c r="D64" s="49" t="s">
        <v>205</v>
      </c>
      <c r="E64" s="51">
        <v>28</v>
      </c>
      <c r="F64" s="54"/>
      <c r="G64" s="55"/>
      <c r="H64" s="56"/>
      <c r="I64" s="51"/>
      <c r="J64" s="51"/>
      <c r="K64" s="58"/>
      <c r="L64" s="58"/>
      <c r="M64" s="58"/>
      <c r="N64" s="58"/>
      <c r="O64" s="58"/>
      <c r="P64" s="59"/>
      <c r="Q64" s="60"/>
      <c r="R64" s="60"/>
      <c r="S64" s="60"/>
      <c r="T64" s="60"/>
    </row>
    <row r="65" spans="1:20" s="44" customFormat="1" ht="18" customHeight="1">
      <c r="A65" s="49">
        <v>23</v>
      </c>
      <c r="B65" s="49" t="s">
        <v>373</v>
      </c>
      <c r="C65" s="53" t="s">
        <v>379</v>
      </c>
      <c r="D65" s="49"/>
      <c r="E65" s="51"/>
      <c r="F65" s="54"/>
      <c r="G65" s="55"/>
      <c r="H65" s="56"/>
      <c r="I65" s="51"/>
      <c r="J65" s="51"/>
      <c r="K65" s="58"/>
      <c r="L65" s="58"/>
      <c r="M65" s="58"/>
      <c r="N65" s="58"/>
      <c r="O65" s="58"/>
      <c r="P65" s="59"/>
      <c r="Q65" s="60"/>
      <c r="R65" s="60"/>
      <c r="S65" s="60"/>
      <c r="T65" s="60"/>
    </row>
    <row r="66" spans="1:20" s="44" customFormat="1" ht="18" customHeight="1">
      <c r="A66" s="49"/>
      <c r="B66" s="49"/>
      <c r="C66" s="53" t="s">
        <v>344</v>
      </c>
      <c r="D66" s="49" t="s">
        <v>448</v>
      </c>
      <c r="E66" s="51">
        <v>5.6</v>
      </c>
      <c r="F66" s="54"/>
      <c r="G66" s="55"/>
      <c r="H66" s="56"/>
      <c r="I66" s="51"/>
      <c r="J66" s="51"/>
      <c r="K66" s="58"/>
      <c r="L66" s="58"/>
      <c r="M66" s="58"/>
      <c r="N66" s="58"/>
      <c r="O66" s="58"/>
      <c r="P66" s="59"/>
      <c r="Q66" s="60"/>
      <c r="R66" s="60"/>
      <c r="S66" s="60"/>
      <c r="T66" s="60"/>
    </row>
    <row r="67" spans="1:20" s="44" customFormat="1" ht="18" customHeight="1">
      <c r="A67" s="49">
        <v>24</v>
      </c>
      <c r="B67" s="49" t="s">
        <v>375</v>
      </c>
      <c r="C67" s="53" t="s">
        <v>380</v>
      </c>
      <c r="D67" s="49" t="s">
        <v>214</v>
      </c>
      <c r="E67" s="51">
        <v>5.6</v>
      </c>
      <c r="F67" s="54"/>
      <c r="G67" s="55"/>
      <c r="H67" s="56"/>
      <c r="I67" s="51"/>
      <c r="J67" s="51"/>
      <c r="K67" s="58"/>
      <c r="L67" s="58"/>
      <c r="M67" s="58"/>
      <c r="N67" s="58"/>
      <c r="O67" s="58"/>
      <c r="P67" s="59"/>
      <c r="Q67" s="60"/>
      <c r="R67" s="60"/>
      <c r="S67" s="60"/>
      <c r="T67" s="60"/>
    </row>
    <row r="68" spans="1:20" s="44" customFormat="1" ht="18" customHeight="1">
      <c r="A68" s="49">
        <v>25</v>
      </c>
      <c r="B68" s="49" t="s">
        <v>345</v>
      </c>
      <c r="C68" s="61" t="s">
        <v>347</v>
      </c>
      <c r="D68" s="49"/>
      <c r="E68" s="51"/>
      <c r="F68" s="54"/>
      <c r="G68" s="55"/>
      <c r="H68" s="56"/>
      <c r="I68" s="51"/>
      <c r="J68" s="51"/>
      <c r="K68" s="58"/>
      <c r="L68" s="58"/>
      <c r="M68" s="58"/>
      <c r="N68" s="58"/>
      <c r="O68" s="58"/>
      <c r="P68" s="59"/>
      <c r="Q68" s="60"/>
      <c r="R68" s="60"/>
      <c r="S68" s="60"/>
      <c r="T68" s="60"/>
    </row>
    <row r="69" spans="1:20" s="44" customFormat="1" ht="18" customHeight="1">
      <c r="A69" s="49"/>
      <c r="B69" s="49" t="s">
        <v>346</v>
      </c>
      <c r="C69" s="61" t="s">
        <v>348</v>
      </c>
      <c r="D69" s="49" t="s">
        <v>324</v>
      </c>
      <c r="E69" s="51">
        <v>10</v>
      </c>
      <c r="F69" s="54"/>
      <c r="G69" s="55"/>
      <c r="H69" s="56"/>
      <c r="I69" s="51"/>
      <c r="J69" s="51"/>
      <c r="K69" s="58"/>
      <c r="L69" s="58"/>
      <c r="M69" s="58"/>
      <c r="N69" s="58"/>
      <c r="O69" s="58"/>
      <c r="P69" s="59"/>
      <c r="Q69" s="60"/>
      <c r="R69" s="60"/>
      <c r="S69" s="60"/>
      <c r="T69" s="60"/>
    </row>
    <row r="70" spans="1:20" s="44" customFormat="1" ht="18" customHeight="1">
      <c r="A70" s="49">
        <v>26</v>
      </c>
      <c r="B70" s="49" t="s">
        <v>349</v>
      </c>
      <c r="C70" s="61" t="s">
        <v>350</v>
      </c>
      <c r="D70" s="49" t="s">
        <v>351</v>
      </c>
      <c r="E70" s="51">
        <v>3</v>
      </c>
      <c r="F70" s="54"/>
      <c r="G70" s="55"/>
      <c r="H70" s="56"/>
      <c r="I70" s="51"/>
      <c r="J70" s="51"/>
      <c r="K70" s="58"/>
      <c r="L70" s="58"/>
      <c r="M70" s="58"/>
      <c r="N70" s="58"/>
      <c r="O70" s="58"/>
      <c r="P70" s="59"/>
      <c r="Q70" s="60"/>
      <c r="R70" s="60"/>
      <c r="S70" s="60"/>
      <c r="T70" s="60"/>
    </row>
    <row r="71" spans="1:36" ht="18" customHeight="1">
      <c r="A71" s="62"/>
      <c r="B71" s="177" t="s">
        <v>245</v>
      </c>
      <c r="C71" s="177"/>
      <c r="D71" s="50" t="s">
        <v>275</v>
      </c>
      <c r="E71" s="51"/>
      <c r="F71" s="54"/>
      <c r="G71" s="55"/>
      <c r="H71" s="56"/>
      <c r="I71" s="63"/>
      <c r="J71" s="63"/>
      <c r="K71" s="63"/>
      <c r="L71" s="63"/>
      <c r="M71" s="63"/>
      <c r="N71" s="63"/>
      <c r="O71" s="63"/>
      <c r="P71" s="63"/>
      <c r="Q71" s="64"/>
      <c r="R71" s="64"/>
      <c r="S71" s="64"/>
      <c r="T71" s="64"/>
      <c r="U71" s="65"/>
      <c r="V71" s="65"/>
      <c r="W71" s="65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</row>
    <row r="72" spans="1:20" s="44" customFormat="1" ht="18" customHeight="1">
      <c r="A72" s="49"/>
      <c r="B72" s="49"/>
      <c r="C72" s="50" t="s">
        <v>460</v>
      </c>
      <c r="D72" s="49"/>
      <c r="E72" s="51"/>
      <c r="F72" s="54"/>
      <c r="G72" s="55"/>
      <c r="H72" s="56"/>
      <c r="I72" s="51"/>
      <c r="J72" s="51"/>
      <c r="K72" s="51"/>
      <c r="L72" s="51"/>
      <c r="M72" s="51"/>
      <c r="N72" s="51"/>
      <c r="O72" s="51"/>
      <c r="P72" s="51"/>
      <c r="Q72" s="52"/>
      <c r="R72" s="52"/>
      <c r="S72" s="52"/>
      <c r="T72" s="52"/>
    </row>
    <row r="73" spans="1:20" s="44" customFormat="1" ht="18" customHeight="1">
      <c r="A73" s="49">
        <v>27</v>
      </c>
      <c r="B73" s="49"/>
      <c r="C73" s="53" t="s">
        <v>15</v>
      </c>
      <c r="D73" s="49" t="s">
        <v>448</v>
      </c>
      <c r="E73" s="51">
        <v>100.02</v>
      </c>
      <c r="F73" s="54"/>
      <c r="G73" s="55"/>
      <c r="H73" s="56"/>
      <c r="I73" s="51"/>
      <c r="J73" s="51"/>
      <c r="K73" s="58"/>
      <c r="L73" s="58"/>
      <c r="M73" s="58"/>
      <c r="N73" s="58"/>
      <c r="O73" s="58"/>
      <c r="P73" s="59"/>
      <c r="Q73" s="60"/>
      <c r="R73" s="60"/>
      <c r="S73" s="60"/>
      <c r="T73" s="60"/>
    </row>
    <row r="74" spans="1:20" s="44" customFormat="1" ht="18" customHeight="1">
      <c r="A74" s="49"/>
      <c r="B74" s="49"/>
      <c r="C74" s="53"/>
      <c r="D74" s="49"/>
      <c r="E74" s="51"/>
      <c r="F74" s="54"/>
      <c r="G74" s="55"/>
      <c r="H74" s="56"/>
      <c r="I74" s="51"/>
      <c r="J74" s="51"/>
      <c r="K74" s="58"/>
      <c r="L74" s="58"/>
      <c r="M74" s="58"/>
      <c r="N74" s="58"/>
      <c r="O74" s="58"/>
      <c r="P74" s="59"/>
      <c r="Q74" s="60"/>
      <c r="R74" s="60"/>
      <c r="S74" s="60"/>
      <c r="T74" s="60"/>
    </row>
    <row r="75" spans="1:20" s="44" customFormat="1" ht="18" customHeight="1">
      <c r="A75" s="49"/>
      <c r="B75" s="49"/>
      <c r="C75" s="53" t="s">
        <v>453</v>
      </c>
      <c r="D75" s="49" t="s">
        <v>206</v>
      </c>
      <c r="E75" s="51">
        <v>1</v>
      </c>
      <c r="F75" s="54"/>
      <c r="G75" s="55"/>
      <c r="H75" s="56"/>
      <c r="I75" s="51"/>
      <c r="J75" s="51"/>
      <c r="K75" s="58"/>
      <c r="L75" s="58"/>
      <c r="M75" s="58"/>
      <c r="N75" s="58"/>
      <c r="O75" s="58"/>
      <c r="P75" s="59"/>
      <c r="Q75" s="60"/>
      <c r="R75" s="60"/>
      <c r="S75" s="60"/>
      <c r="T75" s="60"/>
    </row>
    <row r="76" spans="1:20" s="44" customFormat="1" ht="18" customHeight="1">
      <c r="A76" s="49"/>
      <c r="B76" s="49"/>
      <c r="C76" s="53" t="s">
        <v>454</v>
      </c>
      <c r="D76" s="49" t="s">
        <v>214</v>
      </c>
      <c r="E76" s="51">
        <v>1</v>
      </c>
      <c r="F76" s="54"/>
      <c r="G76" s="55"/>
      <c r="H76" s="56"/>
      <c r="I76" s="51"/>
      <c r="J76" s="51"/>
      <c r="K76" s="58"/>
      <c r="L76" s="58"/>
      <c r="M76" s="58"/>
      <c r="N76" s="58"/>
      <c r="O76" s="58"/>
      <c r="P76" s="59"/>
      <c r="Q76" s="60"/>
      <c r="R76" s="60"/>
      <c r="S76" s="60"/>
      <c r="T76" s="60"/>
    </row>
    <row r="77" spans="1:20" s="44" customFormat="1" ht="18" customHeight="1">
      <c r="A77" s="49"/>
      <c r="B77" s="49"/>
      <c r="C77" s="53" t="s">
        <v>455</v>
      </c>
      <c r="D77" s="49" t="s">
        <v>214</v>
      </c>
      <c r="E77" s="51">
        <v>1</v>
      </c>
      <c r="F77" s="54"/>
      <c r="G77" s="55"/>
      <c r="H77" s="56"/>
      <c r="I77" s="51"/>
      <c r="J77" s="51"/>
      <c r="K77" s="58"/>
      <c r="L77" s="58"/>
      <c r="M77" s="58"/>
      <c r="N77" s="58"/>
      <c r="O77" s="58"/>
      <c r="P77" s="59"/>
      <c r="Q77" s="60"/>
      <c r="R77" s="60"/>
      <c r="S77" s="60"/>
      <c r="T77" s="60"/>
    </row>
    <row r="78" spans="1:20" s="44" customFormat="1" ht="18" customHeight="1">
      <c r="A78" s="49"/>
      <c r="B78" s="49"/>
      <c r="C78" s="53" t="s">
        <v>456</v>
      </c>
      <c r="D78" s="49" t="s">
        <v>214</v>
      </c>
      <c r="E78" s="51">
        <v>1</v>
      </c>
      <c r="F78" s="54"/>
      <c r="G78" s="55"/>
      <c r="H78" s="56"/>
      <c r="I78" s="51"/>
      <c r="J78" s="51"/>
      <c r="K78" s="58"/>
      <c r="L78" s="58"/>
      <c r="M78" s="58"/>
      <c r="N78" s="58"/>
      <c r="O78" s="58"/>
      <c r="P78" s="59"/>
      <c r="Q78" s="60"/>
      <c r="R78" s="60"/>
      <c r="S78" s="60"/>
      <c r="T78" s="60"/>
    </row>
    <row r="79" spans="1:20" s="44" customFormat="1" ht="18" customHeight="1">
      <c r="A79" s="49"/>
      <c r="B79" s="49"/>
      <c r="C79" s="53" t="s">
        <v>457</v>
      </c>
      <c r="D79" s="49" t="s">
        <v>214</v>
      </c>
      <c r="E79" s="51">
        <v>1</v>
      </c>
      <c r="F79" s="54"/>
      <c r="G79" s="55"/>
      <c r="H79" s="56"/>
      <c r="I79" s="51"/>
      <c r="J79" s="51"/>
      <c r="K79" s="58"/>
      <c r="L79" s="58"/>
      <c r="M79" s="58"/>
      <c r="N79" s="58"/>
      <c r="O79" s="58"/>
      <c r="P79" s="59"/>
      <c r="Q79" s="60"/>
      <c r="R79" s="60"/>
      <c r="S79" s="60"/>
      <c r="T79" s="60"/>
    </row>
    <row r="80" spans="1:20" s="44" customFormat="1" ht="18" customHeight="1">
      <c r="A80" s="49"/>
      <c r="B80" s="49"/>
      <c r="C80" s="53" t="s">
        <v>458</v>
      </c>
      <c r="D80" s="49" t="s">
        <v>214</v>
      </c>
      <c r="E80" s="51">
        <v>1</v>
      </c>
      <c r="F80" s="54"/>
      <c r="G80" s="55"/>
      <c r="H80" s="56"/>
      <c r="I80" s="51"/>
      <c r="J80" s="51"/>
      <c r="K80" s="58"/>
      <c r="L80" s="58"/>
      <c r="M80" s="58"/>
      <c r="N80" s="58"/>
      <c r="O80" s="58"/>
      <c r="P80" s="59"/>
      <c r="Q80" s="60"/>
      <c r="R80" s="60"/>
      <c r="S80" s="60"/>
      <c r="T80" s="60"/>
    </row>
    <row r="81" spans="1:20" s="44" customFormat="1" ht="18" customHeight="1">
      <c r="A81" s="49"/>
      <c r="B81" s="49"/>
      <c r="C81" s="53" t="s">
        <v>459</v>
      </c>
      <c r="D81" s="49" t="s">
        <v>214</v>
      </c>
      <c r="E81" s="51">
        <v>1</v>
      </c>
      <c r="F81" s="54"/>
      <c r="G81" s="55"/>
      <c r="H81" s="56"/>
      <c r="I81" s="51"/>
      <c r="J81" s="51"/>
      <c r="K81" s="58"/>
      <c r="L81" s="58"/>
      <c r="M81" s="58"/>
      <c r="N81" s="58"/>
      <c r="O81" s="58"/>
      <c r="P81" s="59"/>
      <c r="Q81" s="60"/>
      <c r="R81" s="60"/>
      <c r="S81" s="60"/>
      <c r="T81" s="60"/>
    </row>
    <row r="82" spans="1:20" s="44" customFormat="1" ht="18" customHeight="1" hidden="1" outlineLevel="1">
      <c r="A82" s="49"/>
      <c r="B82" s="49"/>
      <c r="C82" s="53"/>
      <c r="D82" s="49"/>
      <c r="E82" s="51"/>
      <c r="F82" s="54"/>
      <c r="G82" s="55"/>
      <c r="H82" s="56"/>
      <c r="I82" s="51"/>
      <c r="J82" s="51"/>
      <c r="K82" s="58"/>
      <c r="L82" s="58"/>
      <c r="M82" s="58"/>
      <c r="N82" s="58"/>
      <c r="O82" s="58"/>
      <c r="P82" s="59"/>
      <c r="Q82" s="60"/>
      <c r="R82" s="60"/>
      <c r="S82" s="60"/>
      <c r="T82" s="60"/>
    </row>
    <row r="83" spans="1:20" s="44" customFormat="1" ht="18" customHeight="1" hidden="1" outlineLevel="1">
      <c r="A83" s="49"/>
      <c r="B83" s="49"/>
      <c r="C83" s="53"/>
      <c r="D83" s="49"/>
      <c r="E83" s="51"/>
      <c r="F83" s="54"/>
      <c r="G83" s="55"/>
      <c r="H83" s="56"/>
      <c r="I83" s="51"/>
      <c r="J83" s="51"/>
      <c r="K83" s="58"/>
      <c r="L83" s="58"/>
      <c r="M83" s="58"/>
      <c r="N83" s="58"/>
      <c r="O83" s="58"/>
      <c r="P83" s="59"/>
      <c r="Q83" s="60"/>
      <c r="R83" s="60"/>
      <c r="S83" s="60"/>
      <c r="T83" s="60"/>
    </row>
    <row r="84" spans="1:20" s="44" customFormat="1" ht="18" customHeight="1" hidden="1" outlineLevel="1">
      <c r="A84" s="49"/>
      <c r="B84" s="49"/>
      <c r="C84" s="53"/>
      <c r="D84" s="49"/>
      <c r="E84" s="51"/>
      <c r="F84" s="54"/>
      <c r="G84" s="55"/>
      <c r="H84" s="56"/>
      <c r="I84" s="51"/>
      <c r="J84" s="51"/>
      <c r="K84" s="58"/>
      <c r="L84" s="58"/>
      <c r="M84" s="58"/>
      <c r="N84" s="58"/>
      <c r="O84" s="58"/>
      <c r="P84" s="59"/>
      <c r="Q84" s="60"/>
      <c r="R84" s="60"/>
      <c r="S84" s="60"/>
      <c r="T84" s="60"/>
    </row>
    <row r="85" spans="1:20" s="44" customFormat="1" ht="18" customHeight="1" hidden="1" outlineLevel="1">
      <c r="A85" s="49"/>
      <c r="B85" s="49"/>
      <c r="C85" s="53"/>
      <c r="D85" s="49"/>
      <c r="E85" s="51"/>
      <c r="F85" s="54"/>
      <c r="G85" s="55"/>
      <c r="H85" s="56"/>
      <c r="I85" s="51"/>
      <c r="J85" s="51"/>
      <c r="K85" s="58"/>
      <c r="L85" s="58"/>
      <c r="M85" s="58"/>
      <c r="N85" s="58"/>
      <c r="O85" s="58"/>
      <c r="P85" s="59"/>
      <c r="Q85" s="60"/>
      <c r="R85" s="60"/>
      <c r="S85" s="60"/>
      <c r="T85" s="60"/>
    </row>
    <row r="86" spans="1:20" s="44" customFormat="1" ht="18" customHeight="1" hidden="1" outlineLevel="1">
      <c r="A86" s="49"/>
      <c r="B86" s="49"/>
      <c r="C86" s="53"/>
      <c r="D86" s="49"/>
      <c r="E86" s="51"/>
      <c r="F86" s="54"/>
      <c r="G86" s="55"/>
      <c r="H86" s="56"/>
      <c r="I86" s="51"/>
      <c r="J86" s="51"/>
      <c r="K86" s="58"/>
      <c r="L86" s="58"/>
      <c r="M86" s="58"/>
      <c r="N86" s="58"/>
      <c r="O86" s="58"/>
      <c r="P86" s="59"/>
      <c r="Q86" s="60"/>
      <c r="R86" s="60"/>
      <c r="S86" s="60"/>
      <c r="T86" s="60"/>
    </row>
    <row r="87" spans="1:20" s="44" customFormat="1" ht="18" customHeight="1" hidden="1" outlineLevel="1">
      <c r="A87" s="49"/>
      <c r="B87" s="49"/>
      <c r="C87" s="53"/>
      <c r="D87" s="49"/>
      <c r="E87" s="51"/>
      <c r="F87" s="54"/>
      <c r="G87" s="55"/>
      <c r="H87" s="56"/>
      <c r="I87" s="51"/>
      <c r="J87" s="51"/>
      <c r="K87" s="58"/>
      <c r="L87" s="58"/>
      <c r="M87" s="58"/>
      <c r="N87" s="58"/>
      <c r="O87" s="58"/>
      <c r="P87" s="59"/>
      <c r="Q87" s="60"/>
      <c r="R87" s="60"/>
      <c r="S87" s="60"/>
      <c r="T87" s="60"/>
    </row>
    <row r="88" spans="1:20" s="44" customFormat="1" ht="18" customHeight="1" hidden="1" outlineLevel="1">
      <c r="A88" s="49"/>
      <c r="B88" s="49"/>
      <c r="C88" s="53"/>
      <c r="D88" s="49"/>
      <c r="E88" s="51"/>
      <c r="F88" s="54"/>
      <c r="G88" s="55"/>
      <c r="H88" s="56"/>
      <c r="I88" s="51"/>
      <c r="J88" s="51"/>
      <c r="K88" s="58"/>
      <c r="L88" s="58"/>
      <c r="M88" s="58"/>
      <c r="N88" s="58"/>
      <c r="O88" s="58"/>
      <c r="P88" s="59"/>
      <c r="Q88" s="60"/>
      <c r="R88" s="60"/>
      <c r="S88" s="60"/>
      <c r="T88" s="60"/>
    </row>
    <row r="89" spans="1:20" s="44" customFormat="1" ht="18" customHeight="1" hidden="1" outlineLevel="1">
      <c r="A89" s="49"/>
      <c r="B89" s="49"/>
      <c r="C89" s="53"/>
      <c r="D89" s="49"/>
      <c r="E89" s="51"/>
      <c r="F89" s="54"/>
      <c r="G89" s="55"/>
      <c r="H89" s="56"/>
      <c r="I89" s="51"/>
      <c r="J89" s="51"/>
      <c r="K89" s="58"/>
      <c r="L89" s="58"/>
      <c r="M89" s="58"/>
      <c r="N89" s="58"/>
      <c r="O89" s="58"/>
      <c r="P89" s="59"/>
      <c r="Q89" s="60"/>
      <c r="R89" s="60"/>
      <c r="S89" s="60"/>
      <c r="T89" s="60"/>
    </row>
    <row r="90" spans="1:20" s="44" customFormat="1" ht="18" customHeight="1" hidden="1" outlineLevel="1">
      <c r="A90" s="49"/>
      <c r="B90" s="49"/>
      <c r="C90" s="53"/>
      <c r="D90" s="49"/>
      <c r="E90" s="51"/>
      <c r="F90" s="54"/>
      <c r="G90" s="55"/>
      <c r="H90" s="56"/>
      <c r="I90" s="51"/>
      <c r="J90" s="51"/>
      <c r="K90" s="58"/>
      <c r="L90" s="58"/>
      <c r="M90" s="58"/>
      <c r="N90" s="58"/>
      <c r="O90" s="58"/>
      <c r="P90" s="59"/>
      <c r="Q90" s="60"/>
      <c r="R90" s="60"/>
      <c r="S90" s="60"/>
      <c r="T90" s="60"/>
    </row>
    <row r="91" spans="1:20" s="44" customFormat="1" ht="18" customHeight="1" collapsed="1">
      <c r="A91" s="49">
        <v>28</v>
      </c>
      <c r="B91" s="49" t="s">
        <v>44</v>
      </c>
      <c r="C91" s="53" t="s">
        <v>16</v>
      </c>
      <c r="D91" s="49"/>
      <c r="E91" s="51"/>
      <c r="F91" s="54"/>
      <c r="G91" s="55"/>
      <c r="H91" s="56"/>
      <c r="I91" s="51"/>
      <c r="J91" s="51"/>
      <c r="K91" s="58"/>
      <c r="L91" s="58"/>
      <c r="M91" s="58"/>
      <c r="N91" s="58"/>
      <c r="O91" s="58"/>
      <c r="P91" s="59"/>
      <c r="Q91" s="60"/>
      <c r="R91" s="60"/>
      <c r="S91" s="60"/>
      <c r="T91" s="60"/>
    </row>
    <row r="92" spans="1:20" s="44" customFormat="1" ht="18" customHeight="1">
      <c r="A92" s="49"/>
      <c r="B92" s="49"/>
      <c r="C92" s="53" t="s">
        <v>162</v>
      </c>
      <c r="D92" s="49" t="s">
        <v>448</v>
      </c>
      <c r="E92" s="51">
        <v>2.03</v>
      </c>
      <c r="F92" s="54"/>
      <c r="G92" s="55"/>
      <c r="H92" s="56"/>
      <c r="I92" s="51"/>
      <c r="J92" s="51"/>
      <c r="K92" s="58"/>
      <c r="L92" s="58"/>
      <c r="M92" s="58"/>
      <c r="N92" s="58"/>
      <c r="O92" s="58"/>
      <c r="P92" s="59"/>
      <c r="Q92" s="60"/>
      <c r="R92" s="60"/>
      <c r="S92" s="60"/>
      <c r="T92" s="60"/>
    </row>
    <row r="93" spans="1:20" s="44" customFormat="1" ht="18" customHeight="1">
      <c r="A93" s="49"/>
      <c r="B93" s="49"/>
      <c r="C93" s="53" t="s">
        <v>42</v>
      </c>
      <c r="D93" s="49" t="s">
        <v>206</v>
      </c>
      <c r="E93" s="51">
        <v>1</v>
      </c>
      <c r="F93" s="54"/>
      <c r="G93" s="55"/>
      <c r="H93" s="56"/>
      <c r="I93" s="51"/>
      <c r="J93" s="51"/>
      <c r="K93" s="58"/>
      <c r="L93" s="58"/>
      <c r="M93" s="58"/>
      <c r="N93" s="58"/>
      <c r="O93" s="58"/>
      <c r="P93" s="59"/>
      <c r="Q93" s="60"/>
      <c r="R93" s="60"/>
      <c r="S93" s="60"/>
      <c r="T93" s="60"/>
    </row>
    <row r="94" spans="1:20" s="44" customFormat="1" ht="18" customHeight="1">
      <c r="A94" s="49"/>
      <c r="B94" s="49"/>
      <c r="C94" s="53" t="s">
        <v>43</v>
      </c>
      <c r="D94" s="49" t="s">
        <v>205</v>
      </c>
      <c r="E94" s="51">
        <v>6</v>
      </c>
      <c r="F94" s="54"/>
      <c r="G94" s="55"/>
      <c r="H94" s="56"/>
      <c r="I94" s="51"/>
      <c r="J94" s="51"/>
      <c r="K94" s="58"/>
      <c r="L94" s="58"/>
      <c r="M94" s="58"/>
      <c r="N94" s="58"/>
      <c r="O94" s="58"/>
      <c r="P94" s="59"/>
      <c r="Q94" s="60"/>
      <c r="R94" s="60"/>
      <c r="S94" s="60"/>
      <c r="T94" s="60"/>
    </row>
    <row r="95" spans="1:20" s="124" customFormat="1" ht="25.5">
      <c r="A95" s="115">
        <v>29</v>
      </c>
      <c r="B95" s="115"/>
      <c r="C95" s="61" t="s">
        <v>468</v>
      </c>
      <c r="D95" s="115" t="s">
        <v>206</v>
      </c>
      <c r="E95" s="167">
        <v>1</v>
      </c>
      <c r="F95" s="168"/>
      <c r="G95" s="58"/>
      <c r="H95" s="169"/>
      <c r="I95" s="167"/>
      <c r="J95" s="167"/>
      <c r="K95" s="58"/>
      <c r="L95" s="58"/>
      <c r="M95" s="58"/>
      <c r="N95" s="58"/>
      <c r="O95" s="58"/>
      <c r="P95" s="166"/>
      <c r="Q95" s="60"/>
      <c r="R95" s="60"/>
      <c r="S95" s="60"/>
      <c r="T95" s="60"/>
    </row>
    <row r="96" spans="1:20" s="124" customFormat="1" ht="25.5">
      <c r="A96" s="115">
        <v>30</v>
      </c>
      <c r="B96" s="115" t="s">
        <v>367</v>
      </c>
      <c r="C96" s="61" t="s">
        <v>462</v>
      </c>
      <c r="D96" s="115" t="s">
        <v>461</v>
      </c>
      <c r="E96" s="167">
        <v>1</v>
      </c>
      <c r="F96" s="168"/>
      <c r="G96" s="58"/>
      <c r="H96" s="169"/>
      <c r="I96" s="167"/>
      <c r="J96" s="167"/>
      <c r="K96" s="58"/>
      <c r="L96" s="58"/>
      <c r="M96" s="58"/>
      <c r="N96" s="58"/>
      <c r="O96" s="58"/>
      <c r="P96" s="170"/>
      <c r="Q96" s="60"/>
      <c r="R96" s="60"/>
      <c r="S96" s="60"/>
      <c r="T96" s="60"/>
    </row>
    <row r="97" spans="1:20" s="44" customFormat="1" ht="18" customHeight="1">
      <c r="A97" s="49"/>
      <c r="B97" s="49" t="s">
        <v>236</v>
      </c>
      <c r="C97" s="53"/>
      <c r="D97" s="49"/>
      <c r="E97" s="51"/>
      <c r="F97" s="54"/>
      <c r="G97" s="55"/>
      <c r="H97" s="56"/>
      <c r="I97" s="51"/>
      <c r="J97" s="51"/>
      <c r="K97" s="58"/>
      <c r="L97" s="58"/>
      <c r="M97" s="58"/>
      <c r="N97" s="58"/>
      <c r="O97" s="58"/>
      <c r="P97" s="170"/>
      <c r="Q97" s="60"/>
      <c r="R97" s="60"/>
      <c r="S97" s="60"/>
      <c r="T97" s="60"/>
    </row>
    <row r="98" spans="1:36" ht="18" customHeight="1">
      <c r="A98" s="62"/>
      <c r="B98" s="177" t="s">
        <v>211</v>
      </c>
      <c r="C98" s="177"/>
      <c r="D98" s="50" t="s">
        <v>275</v>
      </c>
      <c r="E98" s="51"/>
      <c r="F98" s="54"/>
      <c r="G98" s="55"/>
      <c r="H98" s="56"/>
      <c r="I98" s="63"/>
      <c r="J98" s="63"/>
      <c r="K98" s="63"/>
      <c r="L98" s="63"/>
      <c r="M98" s="63"/>
      <c r="N98" s="63"/>
      <c r="O98" s="63"/>
      <c r="P98" s="63"/>
      <c r="Q98" s="64"/>
      <c r="R98" s="64"/>
      <c r="S98" s="64"/>
      <c r="T98" s="6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</row>
    <row r="99" spans="1:36" ht="18" customHeight="1">
      <c r="A99" s="62"/>
      <c r="B99" s="62"/>
      <c r="C99" s="62" t="s">
        <v>326</v>
      </c>
      <c r="D99" s="66" t="s">
        <v>238</v>
      </c>
      <c r="E99" s="51" t="s">
        <v>200</v>
      </c>
      <c r="F99" s="54"/>
      <c r="G99" s="55"/>
      <c r="H99" s="56"/>
      <c r="I99" s="67"/>
      <c r="J99" s="67"/>
      <c r="K99" s="67"/>
      <c r="L99" s="51"/>
      <c r="M99" s="51"/>
      <c r="N99" s="51"/>
      <c r="O99" s="51"/>
      <c r="P99" s="51"/>
      <c r="Q99" s="52"/>
      <c r="R99" s="52"/>
      <c r="S99" s="52"/>
      <c r="T99" s="52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</row>
    <row r="100" spans="1:36" ht="18" customHeight="1">
      <c r="A100" s="62"/>
      <c r="B100" s="177" t="s">
        <v>245</v>
      </c>
      <c r="C100" s="177"/>
      <c r="D100" s="50" t="s">
        <v>275</v>
      </c>
      <c r="E100" s="51"/>
      <c r="F100" s="54"/>
      <c r="G100" s="55"/>
      <c r="H100" s="56"/>
      <c r="I100" s="63"/>
      <c r="J100" s="63"/>
      <c r="K100" s="63"/>
      <c r="L100" s="63"/>
      <c r="M100" s="63"/>
      <c r="N100" s="63"/>
      <c r="O100" s="63"/>
      <c r="P100" s="63"/>
      <c r="Q100" s="64"/>
      <c r="R100" s="64"/>
      <c r="S100" s="64"/>
      <c r="T100" s="6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</row>
    <row r="101" spans="1:20" s="44" customFormat="1" ht="18" customHeight="1">
      <c r="A101" s="49"/>
      <c r="B101" s="49"/>
      <c r="C101" s="50" t="s">
        <v>465</v>
      </c>
      <c r="D101" s="49"/>
      <c r="E101" s="51"/>
      <c r="F101" s="54"/>
      <c r="G101" s="55"/>
      <c r="H101" s="56"/>
      <c r="I101" s="51"/>
      <c r="J101" s="51"/>
      <c r="K101" s="51"/>
      <c r="L101" s="51"/>
      <c r="M101" s="51"/>
      <c r="N101" s="51"/>
      <c r="O101" s="51"/>
      <c r="P101" s="51"/>
      <c r="Q101" s="52"/>
      <c r="R101" s="52"/>
      <c r="S101" s="52"/>
      <c r="T101" s="52"/>
    </row>
    <row r="102" spans="1:20" s="44" customFormat="1" ht="18" customHeight="1">
      <c r="A102" s="49">
        <v>31</v>
      </c>
      <c r="B102" s="49" t="s">
        <v>14</v>
      </c>
      <c r="C102" s="53" t="s">
        <v>17</v>
      </c>
      <c r="D102" s="49"/>
      <c r="E102" s="51"/>
      <c r="F102" s="54"/>
      <c r="G102" s="55"/>
      <c r="H102" s="51"/>
      <c r="I102" s="51"/>
      <c r="J102" s="51"/>
      <c r="K102" s="58"/>
      <c r="L102" s="58"/>
      <c r="M102" s="58"/>
      <c r="N102" s="58"/>
      <c r="O102" s="58"/>
      <c r="P102" s="59"/>
      <c r="Q102" s="60"/>
      <c r="R102" s="60"/>
      <c r="S102" s="60"/>
      <c r="T102" s="60"/>
    </row>
    <row r="103" spans="1:20" s="44" customFormat="1" ht="18" customHeight="1">
      <c r="A103" s="49"/>
      <c r="B103" s="49"/>
      <c r="C103" s="53" t="s">
        <v>318</v>
      </c>
      <c r="D103" s="49" t="s">
        <v>448</v>
      </c>
      <c r="E103" s="51">
        <v>1</v>
      </c>
      <c r="F103" s="54"/>
      <c r="G103" s="55"/>
      <c r="H103" s="51"/>
      <c r="I103" s="51"/>
      <c r="J103" s="51"/>
      <c r="K103" s="58"/>
      <c r="L103" s="58"/>
      <c r="M103" s="58"/>
      <c r="N103" s="58"/>
      <c r="O103" s="58"/>
      <c r="P103" s="59"/>
      <c r="Q103" s="60"/>
      <c r="R103" s="60"/>
      <c r="S103" s="60"/>
      <c r="T103" s="60"/>
    </row>
    <row r="104" spans="1:20" s="44" customFormat="1" ht="18" customHeight="1">
      <c r="A104" s="49"/>
      <c r="B104" s="49"/>
      <c r="C104" s="53" t="s">
        <v>45</v>
      </c>
      <c r="D104" s="49" t="s">
        <v>240</v>
      </c>
      <c r="E104" s="51">
        <v>0.2</v>
      </c>
      <c r="F104" s="54"/>
      <c r="G104" s="55"/>
      <c r="H104" s="51"/>
      <c r="I104" s="51"/>
      <c r="J104" s="51"/>
      <c r="K104" s="58"/>
      <c r="L104" s="58"/>
      <c r="M104" s="58"/>
      <c r="N104" s="58"/>
      <c r="O104" s="58"/>
      <c r="P104" s="59"/>
      <c r="Q104" s="60"/>
      <c r="R104" s="60"/>
      <c r="S104" s="60"/>
      <c r="T104" s="60"/>
    </row>
    <row r="105" spans="1:20" s="44" customFormat="1" ht="18" customHeight="1">
      <c r="A105" s="49">
        <v>32</v>
      </c>
      <c r="B105" s="49" t="s">
        <v>193</v>
      </c>
      <c r="C105" s="53" t="s">
        <v>18</v>
      </c>
      <c r="D105" s="49"/>
      <c r="E105" s="51"/>
      <c r="F105" s="54"/>
      <c r="G105" s="55"/>
      <c r="H105" s="51"/>
      <c r="I105" s="51"/>
      <c r="J105" s="51"/>
      <c r="K105" s="58"/>
      <c r="L105" s="58"/>
      <c r="M105" s="58"/>
      <c r="N105" s="58"/>
      <c r="O105" s="58"/>
      <c r="P105" s="59"/>
      <c r="Q105" s="60"/>
      <c r="R105" s="60"/>
      <c r="S105" s="60"/>
      <c r="T105" s="60"/>
    </row>
    <row r="106" spans="1:20" s="44" customFormat="1" ht="18" customHeight="1">
      <c r="A106" s="49"/>
      <c r="B106" s="49"/>
      <c r="C106" s="53" t="s">
        <v>19</v>
      </c>
      <c r="D106" s="49" t="s">
        <v>449</v>
      </c>
      <c r="E106" s="51">
        <v>0.05</v>
      </c>
      <c r="F106" s="54"/>
      <c r="G106" s="55"/>
      <c r="H106" s="51"/>
      <c r="I106" s="51"/>
      <c r="J106" s="51"/>
      <c r="K106" s="58"/>
      <c r="L106" s="58"/>
      <c r="M106" s="58"/>
      <c r="N106" s="58"/>
      <c r="O106" s="58"/>
      <c r="P106" s="59"/>
      <c r="Q106" s="60"/>
      <c r="R106" s="60"/>
      <c r="S106" s="60"/>
      <c r="T106" s="60"/>
    </row>
    <row r="107" spans="1:20" s="44" customFormat="1" ht="18" customHeight="1">
      <c r="A107" s="49"/>
      <c r="B107" s="49"/>
      <c r="C107" s="53" t="s">
        <v>46</v>
      </c>
      <c r="D107" s="49"/>
      <c r="E107" s="51"/>
      <c r="F107" s="54"/>
      <c r="G107" s="55"/>
      <c r="H107" s="51"/>
      <c r="I107" s="51"/>
      <c r="J107" s="51"/>
      <c r="K107" s="58"/>
      <c r="L107" s="58"/>
      <c r="M107" s="58"/>
      <c r="N107" s="58"/>
      <c r="O107" s="58"/>
      <c r="P107" s="59"/>
      <c r="Q107" s="60"/>
      <c r="R107" s="60"/>
      <c r="S107" s="60"/>
      <c r="T107" s="60"/>
    </row>
    <row r="108" spans="1:20" s="44" customFormat="1" ht="18" customHeight="1">
      <c r="A108" s="49"/>
      <c r="B108" s="49"/>
      <c r="C108" s="53" t="s">
        <v>20</v>
      </c>
      <c r="D108" s="49" t="s">
        <v>214</v>
      </c>
      <c r="E108" s="51">
        <v>0.05</v>
      </c>
      <c r="F108" s="54"/>
      <c r="G108" s="55"/>
      <c r="H108" s="51"/>
      <c r="I108" s="51"/>
      <c r="J108" s="51"/>
      <c r="K108" s="58"/>
      <c r="L108" s="58"/>
      <c r="M108" s="58"/>
      <c r="N108" s="58"/>
      <c r="O108" s="58"/>
      <c r="P108" s="59"/>
      <c r="Q108" s="60"/>
      <c r="R108" s="60"/>
      <c r="S108" s="60"/>
      <c r="T108" s="60"/>
    </row>
    <row r="109" spans="1:20" s="44" customFormat="1" ht="18" customHeight="1">
      <c r="A109" s="49">
        <v>33</v>
      </c>
      <c r="B109" s="49" t="s">
        <v>21</v>
      </c>
      <c r="C109" s="53" t="s">
        <v>22</v>
      </c>
      <c r="D109" s="49"/>
      <c r="E109" s="51"/>
      <c r="F109" s="54"/>
      <c r="G109" s="55"/>
      <c r="H109" s="51"/>
      <c r="I109" s="51"/>
      <c r="J109" s="51"/>
      <c r="K109" s="58"/>
      <c r="L109" s="58"/>
      <c r="M109" s="58"/>
      <c r="N109" s="58"/>
      <c r="O109" s="58"/>
      <c r="P109" s="59"/>
      <c r="Q109" s="60"/>
      <c r="R109" s="60"/>
      <c r="S109" s="60"/>
      <c r="T109" s="60"/>
    </row>
    <row r="110" spans="1:20" s="44" customFormat="1" ht="18" customHeight="1">
      <c r="A110" s="49"/>
      <c r="B110" s="49"/>
      <c r="C110" s="53" t="s">
        <v>23</v>
      </c>
      <c r="D110" s="49" t="s">
        <v>448</v>
      </c>
      <c r="E110" s="51">
        <v>120.9</v>
      </c>
      <c r="F110" s="54"/>
      <c r="G110" s="55"/>
      <c r="H110" s="51"/>
      <c r="I110" s="51"/>
      <c r="J110" s="51"/>
      <c r="K110" s="58"/>
      <c r="L110" s="58"/>
      <c r="M110" s="58"/>
      <c r="N110" s="58"/>
      <c r="O110" s="58"/>
      <c r="P110" s="59"/>
      <c r="Q110" s="60"/>
      <c r="R110" s="60"/>
      <c r="S110" s="60"/>
      <c r="T110" s="60"/>
    </row>
    <row r="111" spans="1:20" s="44" customFormat="1" ht="18" customHeight="1">
      <c r="A111" s="49">
        <v>34</v>
      </c>
      <c r="B111" s="49" t="s">
        <v>180</v>
      </c>
      <c r="C111" s="53" t="s">
        <v>24</v>
      </c>
      <c r="D111" s="49" t="s">
        <v>214</v>
      </c>
      <c r="E111" s="51">
        <v>120.9</v>
      </c>
      <c r="F111" s="54"/>
      <c r="G111" s="55"/>
      <c r="H111" s="51"/>
      <c r="I111" s="51"/>
      <c r="J111" s="51"/>
      <c r="K111" s="58"/>
      <c r="L111" s="58"/>
      <c r="M111" s="58"/>
      <c r="N111" s="58"/>
      <c r="O111" s="58"/>
      <c r="P111" s="59"/>
      <c r="Q111" s="60"/>
      <c r="R111" s="60"/>
      <c r="S111" s="60"/>
      <c r="T111" s="60"/>
    </row>
    <row r="112" spans="1:20" s="44" customFormat="1" ht="18" customHeight="1">
      <c r="A112" s="49"/>
      <c r="B112" s="49"/>
      <c r="C112" s="53" t="s">
        <v>181</v>
      </c>
      <c r="D112" s="49" t="s">
        <v>240</v>
      </c>
      <c r="E112" s="51">
        <v>475.51</v>
      </c>
      <c r="F112" s="54"/>
      <c r="G112" s="55"/>
      <c r="H112" s="51"/>
      <c r="I112" s="51"/>
      <c r="J112" s="51"/>
      <c r="K112" s="58"/>
      <c r="L112" s="58"/>
      <c r="M112" s="58"/>
      <c r="N112" s="58"/>
      <c r="O112" s="58"/>
      <c r="P112" s="59"/>
      <c r="Q112" s="60"/>
      <c r="R112" s="60"/>
      <c r="S112" s="60"/>
      <c r="T112" s="60"/>
    </row>
    <row r="113" spans="1:20" s="44" customFormat="1" ht="18" customHeight="1">
      <c r="A113" s="49">
        <v>35</v>
      </c>
      <c r="B113" s="49" t="s">
        <v>179</v>
      </c>
      <c r="C113" s="53" t="s">
        <v>25</v>
      </c>
      <c r="D113" s="49" t="s">
        <v>448</v>
      </c>
      <c r="E113" s="51">
        <v>102.9</v>
      </c>
      <c r="F113" s="54"/>
      <c r="G113" s="55"/>
      <c r="H113" s="51"/>
      <c r="I113" s="51"/>
      <c r="J113" s="51"/>
      <c r="K113" s="58"/>
      <c r="L113" s="58"/>
      <c r="M113" s="58"/>
      <c r="N113" s="58"/>
      <c r="O113" s="58"/>
      <c r="P113" s="59"/>
      <c r="Q113" s="60"/>
      <c r="R113" s="60"/>
      <c r="S113" s="60"/>
      <c r="T113" s="60"/>
    </row>
    <row r="114" spans="1:20" s="44" customFormat="1" ht="18" customHeight="1">
      <c r="A114" s="49"/>
      <c r="B114" s="49"/>
      <c r="C114" s="53" t="s">
        <v>26</v>
      </c>
      <c r="D114" s="49"/>
      <c r="E114" s="51"/>
      <c r="F114" s="54"/>
      <c r="G114" s="55"/>
      <c r="H114" s="51"/>
      <c r="I114" s="51"/>
      <c r="J114" s="51"/>
      <c r="K114" s="58"/>
      <c r="L114" s="58"/>
      <c r="M114" s="58"/>
      <c r="N114" s="58"/>
      <c r="O114" s="58"/>
      <c r="P114" s="59"/>
      <c r="Q114" s="60"/>
      <c r="R114" s="60"/>
      <c r="S114" s="60"/>
      <c r="T114" s="60"/>
    </row>
    <row r="115" spans="1:20" s="44" customFormat="1" ht="18" customHeight="1">
      <c r="A115" s="49"/>
      <c r="B115" s="49"/>
      <c r="C115" s="53" t="s">
        <v>27</v>
      </c>
      <c r="D115" s="49" t="s">
        <v>214</v>
      </c>
      <c r="E115" s="51">
        <v>170</v>
      </c>
      <c r="F115" s="54"/>
      <c r="G115" s="55"/>
      <c r="H115" s="51"/>
      <c r="I115" s="51"/>
      <c r="J115" s="51"/>
      <c r="K115" s="58"/>
      <c r="L115" s="58"/>
      <c r="M115" s="58"/>
      <c r="N115" s="58"/>
      <c r="O115" s="58"/>
      <c r="P115" s="59"/>
      <c r="Q115" s="60"/>
      <c r="R115" s="60"/>
      <c r="S115" s="60"/>
      <c r="T115" s="60"/>
    </row>
    <row r="116" spans="1:20" s="44" customFormat="1" ht="18" customHeight="1">
      <c r="A116" s="49"/>
      <c r="B116" s="49"/>
      <c r="C116" s="53" t="s">
        <v>325</v>
      </c>
      <c r="D116" s="49" t="s">
        <v>240</v>
      </c>
      <c r="E116" s="51">
        <v>48.5</v>
      </c>
      <c r="F116" s="54"/>
      <c r="G116" s="55"/>
      <c r="H116" s="51"/>
      <c r="I116" s="51"/>
      <c r="J116" s="51"/>
      <c r="K116" s="58"/>
      <c r="L116" s="58"/>
      <c r="M116" s="58"/>
      <c r="N116" s="58"/>
      <c r="O116" s="58"/>
      <c r="P116" s="59"/>
      <c r="Q116" s="60"/>
      <c r="R116" s="60"/>
      <c r="S116" s="60"/>
      <c r="T116" s="60"/>
    </row>
    <row r="117" spans="1:20" s="44" customFormat="1" ht="18" customHeight="1">
      <c r="A117" s="49">
        <v>35</v>
      </c>
      <c r="B117" s="49" t="s">
        <v>333</v>
      </c>
      <c r="C117" s="53" t="s">
        <v>28</v>
      </c>
      <c r="D117" s="49"/>
      <c r="E117" s="51"/>
      <c r="F117" s="54"/>
      <c r="G117" s="55"/>
      <c r="H117" s="51"/>
      <c r="I117" s="51"/>
      <c r="J117" s="51"/>
      <c r="K117" s="58"/>
      <c r="L117" s="58"/>
      <c r="M117" s="58"/>
      <c r="N117" s="58"/>
      <c r="O117" s="58"/>
      <c r="P117" s="59"/>
      <c r="Q117" s="60"/>
      <c r="R117" s="60"/>
      <c r="S117" s="60"/>
      <c r="T117" s="60"/>
    </row>
    <row r="118" spans="1:20" s="44" customFormat="1" ht="18" customHeight="1">
      <c r="A118" s="49"/>
      <c r="B118" s="49"/>
      <c r="C118" s="53" t="s">
        <v>31</v>
      </c>
      <c r="D118" s="49" t="s">
        <v>448</v>
      </c>
      <c r="E118" s="51">
        <v>20.5</v>
      </c>
      <c r="F118" s="54"/>
      <c r="G118" s="55"/>
      <c r="H118" s="51"/>
      <c r="I118" s="51"/>
      <c r="J118" s="51"/>
      <c r="K118" s="58"/>
      <c r="L118" s="58"/>
      <c r="M118" s="58"/>
      <c r="N118" s="58"/>
      <c r="O118" s="58"/>
      <c r="P118" s="59"/>
      <c r="Q118" s="60"/>
      <c r="R118" s="60"/>
      <c r="S118" s="60"/>
      <c r="T118" s="60"/>
    </row>
    <row r="119" spans="1:20" s="44" customFormat="1" ht="18" customHeight="1">
      <c r="A119" s="49"/>
      <c r="B119" s="49"/>
      <c r="C119" s="53" t="s">
        <v>29</v>
      </c>
      <c r="D119" s="49"/>
      <c r="E119" s="51"/>
      <c r="F119" s="54"/>
      <c r="G119" s="55"/>
      <c r="H119" s="51"/>
      <c r="I119" s="51"/>
      <c r="J119" s="51"/>
      <c r="K119" s="58"/>
      <c r="L119" s="58"/>
      <c r="M119" s="58"/>
      <c r="N119" s="58"/>
      <c r="O119" s="58"/>
      <c r="P119" s="59"/>
      <c r="Q119" s="60"/>
      <c r="R119" s="60"/>
      <c r="S119" s="60"/>
      <c r="T119" s="60"/>
    </row>
    <row r="120" spans="1:20" s="44" customFormat="1" ht="18" customHeight="1">
      <c r="A120" s="49"/>
      <c r="B120" s="49"/>
      <c r="C120" s="53" t="s">
        <v>30</v>
      </c>
      <c r="D120" s="49" t="s">
        <v>448</v>
      </c>
      <c r="E120" s="51">
        <v>22.6</v>
      </c>
      <c r="F120" s="54"/>
      <c r="G120" s="55"/>
      <c r="H120" s="51"/>
      <c r="I120" s="51"/>
      <c r="J120" s="51"/>
      <c r="K120" s="58"/>
      <c r="L120" s="58"/>
      <c r="M120" s="58"/>
      <c r="N120" s="58"/>
      <c r="O120" s="58"/>
      <c r="P120" s="59"/>
      <c r="Q120" s="60"/>
      <c r="R120" s="60"/>
      <c r="S120" s="60"/>
      <c r="T120" s="60"/>
    </row>
    <row r="121" spans="1:20" s="44" customFormat="1" ht="18" customHeight="1">
      <c r="A121" s="49"/>
      <c r="B121" s="49"/>
      <c r="C121" s="53" t="s">
        <v>325</v>
      </c>
      <c r="D121" s="49" t="s">
        <v>240</v>
      </c>
      <c r="E121" s="51">
        <v>7</v>
      </c>
      <c r="F121" s="54"/>
      <c r="G121" s="55"/>
      <c r="H121" s="51"/>
      <c r="I121" s="51"/>
      <c r="J121" s="51"/>
      <c r="K121" s="58"/>
      <c r="L121" s="58"/>
      <c r="M121" s="58"/>
      <c r="N121" s="58"/>
      <c r="O121" s="58"/>
      <c r="P121" s="59"/>
      <c r="Q121" s="60"/>
      <c r="R121" s="60"/>
      <c r="S121" s="60"/>
      <c r="T121" s="60"/>
    </row>
    <row r="122" spans="1:20" s="44" customFormat="1" ht="18" customHeight="1">
      <c r="A122" s="49">
        <v>36</v>
      </c>
      <c r="B122" s="49" t="s">
        <v>334</v>
      </c>
      <c r="C122" s="53" t="s">
        <v>32</v>
      </c>
      <c r="D122" s="49" t="s">
        <v>205</v>
      </c>
      <c r="E122" s="51">
        <v>75</v>
      </c>
      <c r="F122" s="54"/>
      <c r="G122" s="55"/>
      <c r="H122" s="51"/>
      <c r="I122" s="51"/>
      <c r="J122" s="51"/>
      <c r="K122" s="58"/>
      <c r="L122" s="58"/>
      <c r="M122" s="58"/>
      <c r="N122" s="58"/>
      <c r="O122" s="58"/>
      <c r="P122" s="59"/>
      <c r="Q122" s="60"/>
      <c r="R122" s="60"/>
      <c r="S122" s="60"/>
      <c r="T122" s="60"/>
    </row>
    <row r="123" spans="1:20" s="44" customFormat="1" ht="18" customHeight="1">
      <c r="A123" s="49"/>
      <c r="B123" s="49"/>
      <c r="C123" s="53" t="s">
        <v>33</v>
      </c>
      <c r="D123" s="49" t="s">
        <v>214</v>
      </c>
      <c r="E123" s="51">
        <v>75</v>
      </c>
      <c r="F123" s="54"/>
      <c r="G123" s="55"/>
      <c r="H123" s="51"/>
      <c r="I123" s="51"/>
      <c r="J123" s="51"/>
      <c r="K123" s="58"/>
      <c r="L123" s="58"/>
      <c r="M123" s="58"/>
      <c r="N123" s="58"/>
      <c r="O123" s="58"/>
      <c r="P123" s="59"/>
      <c r="Q123" s="60"/>
      <c r="R123" s="60"/>
      <c r="S123" s="60"/>
      <c r="T123" s="60"/>
    </row>
    <row r="124" spans="1:20" s="44" customFormat="1" ht="18" customHeight="1">
      <c r="A124" s="49"/>
      <c r="B124" s="49"/>
      <c r="C124" s="53" t="s">
        <v>352</v>
      </c>
      <c r="D124" s="49" t="s">
        <v>206</v>
      </c>
      <c r="E124" s="51">
        <v>60</v>
      </c>
      <c r="F124" s="54"/>
      <c r="G124" s="55"/>
      <c r="H124" s="51"/>
      <c r="I124" s="51"/>
      <c r="J124" s="51"/>
      <c r="K124" s="58"/>
      <c r="L124" s="58"/>
      <c r="M124" s="58"/>
      <c r="N124" s="58"/>
      <c r="O124" s="58"/>
      <c r="P124" s="59"/>
      <c r="Q124" s="60"/>
      <c r="R124" s="60"/>
      <c r="S124" s="60"/>
      <c r="T124" s="60"/>
    </row>
    <row r="125" spans="1:20" s="44" customFormat="1" ht="18" customHeight="1">
      <c r="A125" s="49"/>
      <c r="B125" s="49"/>
      <c r="C125" s="68" t="s">
        <v>35</v>
      </c>
      <c r="D125" s="49"/>
      <c r="E125" s="51"/>
      <c r="F125" s="54"/>
      <c r="G125" s="55"/>
      <c r="H125" s="56"/>
      <c r="I125" s="51"/>
      <c r="J125" s="51"/>
      <c r="K125" s="58"/>
      <c r="L125" s="58"/>
      <c r="M125" s="58"/>
      <c r="N125" s="58"/>
      <c r="O125" s="58"/>
      <c r="P125" s="59"/>
      <c r="Q125" s="60"/>
      <c r="R125" s="60"/>
      <c r="S125" s="60"/>
      <c r="T125" s="60"/>
    </row>
    <row r="126" spans="1:20" s="44" customFormat="1" ht="18" customHeight="1">
      <c r="A126" s="49">
        <v>37</v>
      </c>
      <c r="B126" s="49" t="s">
        <v>8</v>
      </c>
      <c r="C126" s="53" t="s">
        <v>9</v>
      </c>
      <c r="D126" s="49"/>
      <c r="E126" s="51"/>
      <c r="F126" s="54"/>
      <c r="G126" s="55"/>
      <c r="H126" s="56"/>
      <c r="I126" s="51"/>
      <c r="J126" s="51"/>
      <c r="K126" s="58"/>
      <c r="L126" s="58"/>
      <c r="M126" s="58"/>
      <c r="N126" s="58"/>
      <c r="O126" s="58"/>
      <c r="P126" s="59"/>
      <c r="Q126" s="60"/>
      <c r="R126" s="60"/>
      <c r="S126" s="60"/>
      <c r="T126" s="60"/>
    </row>
    <row r="127" spans="1:20" s="44" customFormat="1" ht="18" customHeight="1">
      <c r="A127" s="49"/>
      <c r="B127" s="49"/>
      <c r="C127" s="53" t="s">
        <v>10</v>
      </c>
      <c r="D127" s="49" t="s">
        <v>205</v>
      </c>
      <c r="E127" s="51">
        <v>9.35</v>
      </c>
      <c r="F127" s="54"/>
      <c r="G127" s="55"/>
      <c r="H127" s="56"/>
      <c r="I127" s="51"/>
      <c r="J127" s="51"/>
      <c r="K127" s="58"/>
      <c r="L127" s="58"/>
      <c r="M127" s="58"/>
      <c r="N127" s="58"/>
      <c r="O127" s="58"/>
      <c r="P127" s="59"/>
      <c r="Q127" s="60"/>
      <c r="R127" s="60"/>
      <c r="S127" s="60"/>
      <c r="T127" s="60"/>
    </row>
    <row r="128" spans="1:20" s="44" customFormat="1" ht="18" customHeight="1">
      <c r="A128" s="49"/>
      <c r="B128" s="49"/>
      <c r="C128" s="53" t="s">
        <v>11</v>
      </c>
      <c r="D128" s="49" t="s">
        <v>448</v>
      </c>
      <c r="E128" s="51">
        <v>1.9</v>
      </c>
      <c r="F128" s="54"/>
      <c r="G128" s="55"/>
      <c r="H128" s="56"/>
      <c r="I128" s="51"/>
      <c r="J128" s="51"/>
      <c r="K128" s="58"/>
      <c r="L128" s="58"/>
      <c r="M128" s="58"/>
      <c r="N128" s="58"/>
      <c r="O128" s="58"/>
      <c r="P128" s="59"/>
      <c r="Q128" s="60"/>
      <c r="R128" s="60"/>
      <c r="S128" s="60"/>
      <c r="T128" s="60"/>
    </row>
    <row r="129" spans="1:20" s="44" customFormat="1" ht="18" customHeight="1">
      <c r="A129" s="49">
        <v>38</v>
      </c>
      <c r="B129" s="49" t="s">
        <v>12</v>
      </c>
      <c r="C129" s="53" t="s">
        <v>36</v>
      </c>
      <c r="D129" s="49" t="s">
        <v>205</v>
      </c>
      <c r="E129" s="51">
        <v>9.35</v>
      </c>
      <c r="F129" s="54"/>
      <c r="G129" s="55"/>
      <c r="H129" s="56"/>
      <c r="I129" s="51"/>
      <c r="J129" s="51"/>
      <c r="K129" s="58"/>
      <c r="L129" s="58"/>
      <c r="M129" s="58"/>
      <c r="N129" s="58"/>
      <c r="O129" s="58"/>
      <c r="P129" s="59"/>
      <c r="Q129" s="60"/>
      <c r="R129" s="60"/>
      <c r="S129" s="60"/>
      <c r="T129" s="60"/>
    </row>
    <row r="130" spans="1:20" s="44" customFormat="1" ht="18" customHeight="1">
      <c r="A130" s="49"/>
      <c r="B130" s="49"/>
      <c r="C130" s="53" t="s">
        <v>37</v>
      </c>
      <c r="D130" s="49" t="s">
        <v>214</v>
      </c>
      <c r="E130" s="51">
        <v>10.3</v>
      </c>
      <c r="F130" s="54"/>
      <c r="G130" s="55"/>
      <c r="H130" s="56"/>
      <c r="I130" s="51"/>
      <c r="J130" s="51"/>
      <c r="K130" s="58"/>
      <c r="L130" s="58"/>
      <c r="M130" s="58"/>
      <c r="N130" s="58"/>
      <c r="O130" s="58"/>
      <c r="P130" s="59"/>
      <c r="Q130" s="60"/>
      <c r="R130" s="60"/>
      <c r="S130" s="60"/>
      <c r="T130" s="60"/>
    </row>
    <row r="131" spans="1:20" s="44" customFormat="1" ht="18" customHeight="1">
      <c r="A131" s="49">
        <v>39</v>
      </c>
      <c r="B131" s="49" t="s">
        <v>8</v>
      </c>
      <c r="C131" s="53" t="s">
        <v>13</v>
      </c>
      <c r="D131" s="49" t="s">
        <v>205</v>
      </c>
      <c r="E131" s="51">
        <v>9.35</v>
      </c>
      <c r="F131" s="54"/>
      <c r="G131" s="55"/>
      <c r="H131" s="56"/>
      <c r="I131" s="51"/>
      <c r="J131" s="51"/>
      <c r="K131" s="58"/>
      <c r="L131" s="58"/>
      <c r="M131" s="58"/>
      <c r="N131" s="58"/>
      <c r="O131" s="58"/>
      <c r="P131" s="59"/>
      <c r="Q131" s="60"/>
      <c r="R131" s="60"/>
      <c r="S131" s="60"/>
      <c r="T131" s="60"/>
    </row>
    <row r="132" spans="1:20" s="44" customFormat="1" ht="18" customHeight="1">
      <c r="A132" s="49">
        <v>40</v>
      </c>
      <c r="B132" s="49" t="s">
        <v>34</v>
      </c>
      <c r="C132" s="53" t="s">
        <v>38</v>
      </c>
      <c r="D132" s="49"/>
      <c r="E132" s="51"/>
      <c r="F132" s="54"/>
      <c r="G132" s="55"/>
      <c r="H132" s="56"/>
      <c r="I132" s="51"/>
      <c r="J132" s="51"/>
      <c r="K132" s="58"/>
      <c r="L132" s="58"/>
      <c r="M132" s="58"/>
      <c r="N132" s="58"/>
      <c r="O132" s="58"/>
      <c r="P132" s="59"/>
      <c r="Q132" s="60"/>
      <c r="R132" s="60"/>
      <c r="S132" s="60"/>
      <c r="T132" s="60"/>
    </row>
    <row r="133" spans="1:20" s="44" customFormat="1" ht="18" customHeight="1">
      <c r="A133" s="49"/>
      <c r="B133" s="49"/>
      <c r="C133" s="53" t="s">
        <v>335</v>
      </c>
      <c r="D133" s="49" t="s">
        <v>205</v>
      </c>
      <c r="E133" s="51">
        <v>9.35</v>
      </c>
      <c r="F133" s="54"/>
      <c r="G133" s="55"/>
      <c r="H133" s="56"/>
      <c r="I133" s="51"/>
      <c r="J133" s="51"/>
      <c r="K133" s="58"/>
      <c r="L133" s="58"/>
      <c r="M133" s="58"/>
      <c r="N133" s="58"/>
      <c r="O133" s="58"/>
      <c r="P133" s="59"/>
      <c r="Q133" s="60"/>
      <c r="R133" s="60"/>
      <c r="S133" s="60"/>
      <c r="T133" s="60"/>
    </row>
    <row r="134" spans="1:20" s="44" customFormat="1" ht="18" customHeight="1">
      <c r="A134" s="49"/>
      <c r="B134" s="49"/>
      <c r="C134" s="53" t="s">
        <v>39</v>
      </c>
      <c r="D134" s="49"/>
      <c r="E134" s="51"/>
      <c r="F134" s="54"/>
      <c r="G134" s="55"/>
      <c r="H134" s="56"/>
      <c r="I134" s="51"/>
      <c r="J134" s="51"/>
      <c r="K134" s="58"/>
      <c r="L134" s="58"/>
      <c r="M134" s="58"/>
      <c r="N134" s="58"/>
      <c r="O134" s="58"/>
      <c r="P134" s="59"/>
      <c r="Q134" s="60"/>
      <c r="R134" s="60"/>
      <c r="S134" s="60"/>
      <c r="T134" s="60"/>
    </row>
    <row r="135" spans="1:20" s="44" customFormat="1" ht="18" customHeight="1">
      <c r="A135" s="49"/>
      <c r="B135" s="49"/>
      <c r="C135" s="53" t="s">
        <v>40</v>
      </c>
      <c r="D135" s="49" t="s">
        <v>205</v>
      </c>
      <c r="E135" s="51">
        <v>10.3</v>
      </c>
      <c r="F135" s="54"/>
      <c r="G135" s="55"/>
      <c r="H135" s="56"/>
      <c r="I135" s="51"/>
      <c r="J135" s="51"/>
      <c r="K135" s="58"/>
      <c r="L135" s="58"/>
      <c r="M135" s="58"/>
      <c r="N135" s="58"/>
      <c r="O135" s="58"/>
      <c r="P135" s="59"/>
      <c r="Q135" s="60"/>
      <c r="R135" s="60"/>
      <c r="S135" s="60"/>
      <c r="T135" s="60"/>
    </row>
    <row r="136" spans="1:20" s="44" customFormat="1" ht="18" customHeight="1">
      <c r="A136" s="49"/>
      <c r="B136" s="49"/>
      <c r="C136" s="53" t="s">
        <v>41</v>
      </c>
      <c r="D136" s="49" t="s">
        <v>240</v>
      </c>
      <c r="E136" s="51">
        <v>0.1</v>
      </c>
      <c r="F136" s="54"/>
      <c r="G136" s="55"/>
      <c r="H136" s="56"/>
      <c r="I136" s="51"/>
      <c r="J136" s="51"/>
      <c r="K136" s="58"/>
      <c r="L136" s="58"/>
      <c r="M136" s="58"/>
      <c r="N136" s="58"/>
      <c r="O136" s="58"/>
      <c r="P136" s="59"/>
      <c r="Q136" s="60"/>
      <c r="R136" s="60"/>
      <c r="S136" s="60"/>
      <c r="T136" s="60"/>
    </row>
    <row r="137" spans="1:36" ht="18" customHeight="1">
      <c r="A137" s="62"/>
      <c r="B137" s="177" t="s">
        <v>211</v>
      </c>
      <c r="C137" s="177"/>
      <c r="D137" s="50" t="s">
        <v>275</v>
      </c>
      <c r="E137" s="51"/>
      <c r="F137" s="54"/>
      <c r="G137" s="55"/>
      <c r="H137" s="56"/>
      <c r="I137" s="63"/>
      <c r="J137" s="63"/>
      <c r="K137" s="63"/>
      <c r="L137" s="63"/>
      <c r="M137" s="63"/>
      <c r="N137" s="63"/>
      <c r="O137" s="63"/>
      <c r="P137" s="63"/>
      <c r="Q137" s="64"/>
      <c r="R137" s="64"/>
      <c r="S137" s="64"/>
      <c r="T137" s="6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</row>
    <row r="138" spans="1:36" ht="18" customHeight="1">
      <c r="A138" s="62">
        <v>41</v>
      </c>
      <c r="B138" s="62"/>
      <c r="C138" s="62" t="s">
        <v>326</v>
      </c>
      <c r="D138" s="66" t="s">
        <v>238</v>
      </c>
      <c r="E138" s="51" t="s">
        <v>200</v>
      </c>
      <c r="F138" s="54"/>
      <c r="G138" s="55"/>
      <c r="H138" s="56"/>
      <c r="I138" s="67"/>
      <c r="J138" s="67"/>
      <c r="K138" s="67"/>
      <c r="L138" s="51"/>
      <c r="M138" s="51"/>
      <c r="N138" s="51"/>
      <c r="O138" s="51"/>
      <c r="P138" s="51"/>
      <c r="Q138" s="52"/>
      <c r="R138" s="52"/>
      <c r="S138" s="52"/>
      <c r="T138" s="52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</row>
    <row r="139" spans="1:36" ht="18" customHeight="1">
      <c r="A139" s="62"/>
      <c r="B139" s="177" t="s">
        <v>245</v>
      </c>
      <c r="C139" s="177"/>
      <c r="D139" s="50" t="s">
        <v>275</v>
      </c>
      <c r="E139" s="51"/>
      <c r="F139" s="54"/>
      <c r="G139" s="55"/>
      <c r="H139" s="56"/>
      <c r="I139" s="63"/>
      <c r="J139" s="63"/>
      <c r="K139" s="63"/>
      <c r="L139" s="63"/>
      <c r="M139" s="63"/>
      <c r="N139" s="63"/>
      <c r="O139" s="63"/>
      <c r="P139" s="63"/>
      <c r="Q139" s="64"/>
      <c r="R139" s="64"/>
      <c r="S139" s="64"/>
      <c r="T139" s="6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</row>
    <row r="140" spans="1:20" s="44" customFormat="1" ht="18" customHeight="1">
      <c r="A140" s="49"/>
      <c r="B140" s="49"/>
      <c r="C140" s="50" t="s">
        <v>466</v>
      </c>
      <c r="D140" s="49"/>
      <c r="E140" s="51"/>
      <c r="F140" s="54"/>
      <c r="G140" s="55"/>
      <c r="H140" s="56"/>
      <c r="I140" s="51"/>
      <c r="J140" s="51"/>
      <c r="K140" s="51"/>
      <c r="L140" s="51"/>
      <c r="M140" s="51"/>
      <c r="N140" s="51"/>
      <c r="O140" s="51"/>
      <c r="P140" s="51"/>
      <c r="Q140" s="52"/>
      <c r="R140" s="52"/>
      <c r="S140" s="52"/>
      <c r="T140" s="52"/>
    </row>
    <row r="141" spans="1:20" s="44" customFormat="1" ht="18" customHeight="1">
      <c r="A141" s="49"/>
      <c r="B141" s="49"/>
      <c r="C141" s="68" t="s">
        <v>337</v>
      </c>
      <c r="D141" s="49"/>
      <c r="E141" s="51"/>
      <c r="F141" s="54"/>
      <c r="G141" s="55"/>
      <c r="H141" s="56"/>
      <c r="I141" s="51"/>
      <c r="J141" s="51"/>
      <c r="K141" s="51"/>
      <c r="L141" s="51"/>
      <c r="M141" s="51"/>
      <c r="N141" s="51"/>
      <c r="O141" s="51"/>
      <c r="P141" s="51"/>
      <c r="Q141" s="52"/>
      <c r="R141" s="52"/>
      <c r="S141" s="52"/>
      <c r="T141" s="52"/>
    </row>
    <row r="142" spans="1:20" s="44" customFormat="1" ht="18" customHeight="1">
      <c r="A142" s="49">
        <v>42</v>
      </c>
      <c r="B142" s="49" t="s">
        <v>386</v>
      </c>
      <c r="C142" s="53" t="s">
        <v>387</v>
      </c>
      <c r="D142" s="49"/>
      <c r="E142" s="51"/>
      <c r="F142" s="54"/>
      <c r="G142" s="55"/>
      <c r="H142" s="56"/>
      <c r="I142" s="51"/>
      <c r="J142" s="51"/>
      <c r="K142" s="58"/>
      <c r="L142" s="58"/>
      <c r="M142" s="58"/>
      <c r="N142" s="58"/>
      <c r="O142" s="58"/>
      <c r="P142" s="59"/>
      <c r="Q142" s="60"/>
      <c r="R142" s="60"/>
      <c r="S142" s="60"/>
      <c r="T142" s="60"/>
    </row>
    <row r="143" spans="1:20" s="44" customFormat="1" ht="18" customHeight="1">
      <c r="A143" s="49"/>
      <c r="B143" s="49"/>
      <c r="C143" s="53" t="s">
        <v>339</v>
      </c>
      <c r="D143" s="49" t="s">
        <v>448</v>
      </c>
      <c r="E143" s="51">
        <v>33.4</v>
      </c>
      <c r="F143" s="54"/>
      <c r="G143" s="55"/>
      <c r="H143" s="56"/>
      <c r="I143" s="51"/>
      <c r="J143" s="51"/>
      <c r="K143" s="58"/>
      <c r="L143" s="58"/>
      <c r="M143" s="58"/>
      <c r="N143" s="58"/>
      <c r="O143" s="58"/>
      <c r="P143" s="59"/>
      <c r="Q143" s="60"/>
      <c r="R143" s="60"/>
      <c r="S143" s="60"/>
      <c r="T143" s="60"/>
    </row>
    <row r="144" spans="1:20" s="44" customFormat="1" ht="18" customHeight="1">
      <c r="A144" s="49"/>
      <c r="B144" s="49"/>
      <c r="C144" s="53" t="s">
        <v>336</v>
      </c>
      <c r="D144" s="49" t="s">
        <v>240</v>
      </c>
      <c r="E144" s="51">
        <v>28.4</v>
      </c>
      <c r="F144" s="54"/>
      <c r="G144" s="55"/>
      <c r="H144" s="56"/>
      <c r="I144" s="51"/>
      <c r="J144" s="51"/>
      <c r="K144" s="58"/>
      <c r="L144" s="58"/>
      <c r="M144" s="58"/>
      <c r="N144" s="58"/>
      <c r="O144" s="58"/>
      <c r="P144" s="59"/>
      <c r="Q144" s="60"/>
      <c r="R144" s="60"/>
      <c r="S144" s="60"/>
      <c r="T144" s="60"/>
    </row>
    <row r="145" spans="1:20" s="44" customFormat="1" ht="18" customHeight="1">
      <c r="A145" s="49"/>
      <c r="B145" s="49"/>
      <c r="C145" s="53" t="s">
        <v>338</v>
      </c>
      <c r="D145" s="49" t="s">
        <v>448</v>
      </c>
      <c r="E145" s="51">
        <v>1.7</v>
      </c>
      <c r="F145" s="54"/>
      <c r="G145" s="55"/>
      <c r="H145" s="56"/>
      <c r="I145" s="51"/>
      <c r="J145" s="51"/>
      <c r="K145" s="58"/>
      <c r="L145" s="58"/>
      <c r="M145" s="58"/>
      <c r="N145" s="58"/>
      <c r="O145" s="58"/>
      <c r="P145" s="59"/>
      <c r="Q145" s="60"/>
      <c r="R145" s="60"/>
      <c r="S145" s="60"/>
      <c r="T145" s="60"/>
    </row>
    <row r="146" spans="1:20" s="44" customFormat="1" ht="18" customHeight="1">
      <c r="A146" s="49">
        <v>43</v>
      </c>
      <c r="B146" s="49" t="s">
        <v>214</v>
      </c>
      <c r="C146" s="53" t="s">
        <v>388</v>
      </c>
      <c r="D146" s="49"/>
      <c r="E146" s="51"/>
      <c r="F146" s="54"/>
      <c r="G146" s="55"/>
      <c r="H146" s="56"/>
      <c r="I146" s="51"/>
      <c r="J146" s="51"/>
      <c r="K146" s="58"/>
      <c r="L146" s="58"/>
      <c r="M146" s="58"/>
      <c r="N146" s="58"/>
      <c r="O146" s="58"/>
      <c r="P146" s="59"/>
      <c r="Q146" s="60"/>
      <c r="R146" s="60"/>
      <c r="S146" s="60"/>
      <c r="T146" s="60"/>
    </row>
    <row r="147" spans="1:20" s="44" customFormat="1" ht="18" customHeight="1">
      <c r="A147" s="49"/>
      <c r="B147" s="49"/>
      <c r="C147" s="53" t="s">
        <v>316</v>
      </c>
      <c r="D147" s="49" t="s">
        <v>448</v>
      </c>
      <c r="E147" s="51">
        <v>8.3</v>
      </c>
      <c r="F147" s="54"/>
      <c r="G147" s="55"/>
      <c r="H147" s="56"/>
      <c r="I147" s="51"/>
      <c r="J147" s="51"/>
      <c r="K147" s="58"/>
      <c r="L147" s="58"/>
      <c r="M147" s="58"/>
      <c r="N147" s="58"/>
      <c r="O147" s="58"/>
      <c r="P147" s="59"/>
      <c r="Q147" s="60"/>
      <c r="R147" s="60"/>
      <c r="S147" s="60"/>
      <c r="T147" s="60"/>
    </row>
    <row r="148" spans="1:20" s="44" customFormat="1" ht="18" customHeight="1">
      <c r="A148" s="49"/>
      <c r="B148" s="49"/>
      <c r="C148" s="53" t="s">
        <v>336</v>
      </c>
      <c r="D148" s="49" t="s">
        <v>240</v>
      </c>
      <c r="E148" s="51">
        <v>5.4</v>
      </c>
      <c r="F148" s="54"/>
      <c r="G148" s="55"/>
      <c r="H148" s="56"/>
      <c r="I148" s="51"/>
      <c r="J148" s="51"/>
      <c r="K148" s="58"/>
      <c r="L148" s="58"/>
      <c r="M148" s="58"/>
      <c r="N148" s="58"/>
      <c r="O148" s="58"/>
      <c r="P148" s="59"/>
      <c r="Q148" s="60"/>
      <c r="R148" s="60"/>
      <c r="S148" s="60"/>
      <c r="T148" s="60"/>
    </row>
    <row r="149" spans="1:20" s="44" customFormat="1" ht="18" customHeight="1">
      <c r="A149" s="49"/>
      <c r="B149" s="49"/>
      <c r="C149" s="53" t="s">
        <v>338</v>
      </c>
      <c r="D149" s="49" t="s">
        <v>448</v>
      </c>
      <c r="E149" s="51">
        <v>0.4</v>
      </c>
      <c r="F149" s="54"/>
      <c r="G149" s="55"/>
      <c r="H149" s="56"/>
      <c r="I149" s="51"/>
      <c r="J149" s="51"/>
      <c r="K149" s="58"/>
      <c r="L149" s="58"/>
      <c r="M149" s="58"/>
      <c r="N149" s="58"/>
      <c r="O149" s="58"/>
      <c r="P149" s="59"/>
      <c r="Q149" s="60"/>
      <c r="R149" s="60"/>
      <c r="S149" s="60"/>
      <c r="T149" s="60"/>
    </row>
    <row r="150" spans="1:20" s="44" customFormat="1" ht="18" customHeight="1">
      <c r="A150" s="49">
        <v>44</v>
      </c>
      <c r="B150" s="49" t="s">
        <v>14</v>
      </c>
      <c r="C150" s="53" t="s">
        <v>389</v>
      </c>
      <c r="D150" s="49" t="s">
        <v>214</v>
      </c>
      <c r="E150" s="51">
        <v>228.6</v>
      </c>
      <c r="F150" s="54"/>
      <c r="G150" s="55"/>
      <c r="H150" s="56"/>
      <c r="I150" s="51"/>
      <c r="J150" s="51"/>
      <c r="K150" s="58"/>
      <c r="L150" s="58"/>
      <c r="M150" s="58"/>
      <c r="N150" s="58"/>
      <c r="O150" s="58"/>
      <c r="P150" s="59"/>
      <c r="Q150" s="60"/>
      <c r="R150" s="60"/>
      <c r="S150" s="60"/>
      <c r="T150" s="60"/>
    </row>
    <row r="151" spans="1:20" s="44" customFormat="1" ht="18" customHeight="1">
      <c r="A151" s="49"/>
      <c r="B151" s="49"/>
      <c r="C151" s="53" t="s">
        <v>390</v>
      </c>
      <c r="D151" s="49"/>
      <c r="E151" s="51"/>
      <c r="F151" s="54"/>
      <c r="G151" s="55"/>
      <c r="H151" s="56"/>
      <c r="I151" s="51"/>
      <c r="J151" s="51"/>
      <c r="K151" s="58"/>
      <c r="L151" s="58"/>
      <c r="M151" s="58"/>
      <c r="N151" s="58"/>
      <c r="O151" s="58"/>
      <c r="P151" s="59"/>
      <c r="Q151" s="60"/>
      <c r="R151" s="60"/>
      <c r="S151" s="60"/>
      <c r="T151" s="60"/>
    </row>
    <row r="152" spans="1:20" s="44" customFormat="1" ht="18" customHeight="1">
      <c r="A152" s="49"/>
      <c r="B152" s="49"/>
      <c r="C152" s="53" t="s">
        <v>391</v>
      </c>
      <c r="D152" s="49" t="s">
        <v>240</v>
      </c>
      <c r="E152" s="51">
        <v>68.6</v>
      </c>
      <c r="F152" s="54"/>
      <c r="G152" s="55"/>
      <c r="H152" s="56"/>
      <c r="I152" s="51"/>
      <c r="J152" s="51"/>
      <c r="K152" s="58"/>
      <c r="L152" s="58"/>
      <c r="M152" s="58"/>
      <c r="N152" s="58"/>
      <c r="O152" s="58"/>
      <c r="P152" s="59"/>
      <c r="Q152" s="60"/>
      <c r="R152" s="60"/>
      <c r="S152" s="60"/>
      <c r="T152" s="60"/>
    </row>
    <row r="153" spans="1:20" s="44" customFormat="1" ht="18" customHeight="1">
      <c r="A153" s="49">
        <v>45</v>
      </c>
      <c r="B153" s="49" t="s">
        <v>392</v>
      </c>
      <c r="C153" s="53" t="s">
        <v>393</v>
      </c>
      <c r="D153" s="49" t="s">
        <v>448</v>
      </c>
      <c r="E153" s="51">
        <v>228.6</v>
      </c>
      <c r="F153" s="54"/>
      <c r="G153" s="55"/>
      <c r="H153" s="56"/>
      <c r="I153" s="51"/>
      <c r="J153" s="51"/>
      <c r="K153" s="58"/>
      <c r="L153" s="58"/>
      <c r="M153" s="58"/>
      <c r="N153" s="58"/>
      <c r="O153" s="58"/>
      <c r="P153" s="59"/>
      <c r="Q153" s="60"/>
      <c r="R153" s="60"/>
      <c r="S153" s="60"/>
      <c r="T153" s="60"/>
    </row>
    <row r="154" spans="1:20" s="44" customFormat="1" ht="18" customHeight="1">
      <c r="A154" s="49"/>
      <c r="B154" s="49"/>
      <c r="C154" s="53" t="s">
        <v>394</v>
      </c>
      <c r="D154" s="49"/>
      <c r="E154" s="51"/>
      <c r="F154" s="54"/>
      <c r="G154" s="55"/>
      <c r="H154" s="56"/>
      <c r="I154" s="51"/>
      <c r="J154" s="51"/>
      <c r="K154" s="58"/>
      <c r="L154" s="58"/>
      <c r="M154" s="58"/>
      <c r="N154" s="58"/>
      <c r="O154" s="58"/>
      <c r="P154" s="59"/>
      <c r="Q154" s="60"/>
      <c r="R154" s="60"/>
      <c r="S154" s="60"/>
      <c r="T154" s="60"/>
    </row>
    <row r="155" spans="1:20" s="44" customFormat="1" ht="18" customHeight="1">
      <c r="A155" s="49"/>
      <c r="B155" s="49"/>
      <c r="C155" s="53" t="s">
        <v>395</v>
      </c>
      <c r="D155" s="49" t="s">
        <v>240</v>
      </c>
      <c r="E155" s="51">
        <v>103</v>
      </c>
      <c r="F155" s="54"/>
      <c r="G155" s="55"/>
      <c r="H155" s="56"/>
      <c r="I155" s="51"/>
      <c r="J155" s="51"/>
      <c r="K155" s="58"/>
      <c r="L155" s="58"/>
      <c r="M155" s="58"/>
      <c r="N155" s="58"/>
      <c r="O155" s="58"/>
      <c r="P155" s="59"/>
      <c r="Q155" s="60"/>
      <c r="R155" s="60"/>
      <c r="S155" s="60"/>
      <c r="T155" s="60"/>
    </row>
    <row r="156" spans="1:20" s="124" customFormat="1" ht="51">
      <c r="A156" s="115">
        <v>46</v>
      </c>
      <c r="B156" s="115"/>
      <c r="C156" s="61" t="s">
        <v>463</v>
      </c>
      <c r="D156" s="115" t="s">
        <v>464</v>
      </c>
      <c r="E156" s="167">
        <v>20</v>
      </c>
      <c r="F156" s="168"/>
      <c r="G156" s="58"/>
      <c r="H156" s="169"/>
      <c r="I156" s="167"/>
      <c r="J156" s="167"/>
      <c r="K156" s="58"/>
      <c r="L156" s="58"/>
      <c r="M156" s="58"/>
      <c r="N156" s="58"/>
      <c r="O156" s="58"/>
      <c r="P156" s="59"/>
      <c r="Q156" s="60"/>
      <c r="R156" s="60"/>
      <c r="S156" s="60"/>
      <c r="T156" s="60"/>
    </row>
    <row r="157" spans="1:20" s="44" customFormat="1" ht="18" customHeight="1">
      <c r="A157" s="49"/>
      <c r="B157" s="49"/>
      <c r="C157" s="53"/>
      <c r="D157" s="49"/>
      <c r="E157" s="51"/>
      <c r="F157" s="54"/>
      <c r="G157" s="55"/>
      <c r="H157" s="56"/>
      <c r="I157" s="51"/>
      <c r="J157" s="51"/>
      <c r="K157" s="58"/>
      <c r="L157" s="58"/>
      <c r="M157" s="58"/>
      <c r="N157" s="58"/>
      <c r="O157" s="58"/>
      <c r="P157" s="59"/>
      <c r="Q157" s="60"/>
      <c r="R157" s="60"/>
      <c r="S157" s="60"/>
      <c r="T157" s="60"/>
    </row>
    <row r="158" spans="1:20" s="44" customFormat="1" ht="18" customHeight="1">
      <c r="A158" s="49"/>
      <c r="B158" s="49"/>
      <c r="C158" s="50" t="s">
        <v>340</v>
      </c>
      <c r="D158" s="49"/>
      <c r="E158" s="51"/>
      <c r="F158" s="54"/>
      <c r="G158" s="55"/>
      <c r="H158" s="56"/>
      <c r="I158" s="51"/>
      <c r="J158" s="51"/>
      <c r="K158" s="58"/>
      <c r="L158" s="58"/>
      <c r="M158" s="58"/>
      <c r="N158" s="58"/>
      <c r="O158" s="58"/>
      <c r="P158" s="59"/>
      <c r="Q158" s="60"/>
      <c r="R158" s="60"/>
      <c r="S158" s="60"/>
      <c r="T158" s="60"/>
    </row>
    <row r="159" spans="1:20" s="44" customFormat="1" ht="18" customHeight="1">
      <c r="A159" s="49">
        <v>47</v>
      </c>
      <c r="B159" s="49" t="s">
        <v>341</v>
      </c>
      <c r="C159" s="53" t="s">
        <v>396</v>
      </c>
      <c r="D159" s="49"/>
      <c r="E159" s="51"/>
      <c r="F159" s="54"/>
      <c r="G159" s="55"/>
      <c r="H159" s="56"/>
      <c r="I159" s="51"/>
      <c r="J159" s="51"/>
      <c r="K159" s="58"/>
      <c r="L159" s="58"/>
      <c r="M159" s="58"/>
      <c r="N159" s="58"/>
      <c r="O159" s="58"/>
      <c r="P159" s="59"/>
      <c r="Q159" s="60"/>
      <c r="R159" s="60"/>
      <c r="S159" s="60"/>
      <c r="T159" s="60"/>
    </row>
    <row r="160" spans="1:20" s="44" customFormat="1" ht="18" customHeight="1">
      <c r="A160" s="49"/>
      <c r="B160" s="49" t="s">
        <v>342</v>
      </c>
      <c r="C160" s="53" t="s">
        <v>397</v>
      </c>
      <c r="D160" s="49" t="s">
        <v>448</v>
      </c>
      <c r="E160" s="51">
        <v>164.1</v>
      </c>
      <c r="F160" s="54"/>
      <c r="G160" s="55"/>
      <c r="H160" s="56"/>
      <c r="I160" s="51"/>
      <c r="J160" s="51"/>
      <c r="K160" s="58"/>
      <c r="L160" s="58"/>
      <c r="M160" s="58"/>
      <c r="N160" s="58"/>
      <c r="O160" s="58"/>
      <c r="P160" s="59"/>
      <c r="Q160" s="60"/>
      <c r="R160" s="60"/>
      <c r="S160" s="60"/>
      <c r="T160" s="60"/>
    </row>
    <row r="161" spans="1:20" s="44" customFormat="1" ht="18" customHeight="1">
      <c r="A161" s="49"/>
      <c r="B161" s="49"/>
      <c r="C161" s="53" t="s">
        <v>398</v>
      </c>
      <c r="D161" s="49"/>
      <c r="E161" s="51"/>
      <c r="F161" s="54"/>
      <c r="G161" s="55"/>
      <c r="H161" s="56"/>
      <c r="I161" s="51"/>
      <c r="J161" s="51"/>
      <c r="K161" s="58"/>
      <c r="L161" s="58"/>
      <c r="M161" s="58"/>
      <c r="N161" s="58"/>
      <c r="O161" s="58"/>
      <c r="P161" s="59"/>
      <c r="Q161" s="60"/>
      <c r="R161" s="60"/>
      <c r="S161" s="60"/>
      <c r="T161" s="60"/>
    </row>
    <row r="162" spans="1:20" s="44" customFormat="1" ht="18" customHeight="1">
      <c r="A162" s="49"/>
      <c r="B162" s="49"/>
      <c r="C162" s="53" t="s">
        <v>399</v>
      </c>
      <c r="D162" s="49" t="s">
        <v>214</v>
      </c>
      <c r="E162" s="51">
        <v>172.3</v>
      </c>
      <c r="F162" s="54"/>
      <c r="G162" s="55"/>
      <c r="H162" s="56"/>
      <c r="I162" s="51"/>
      <c r="J162" s="51"/>
      <c r="K162" s="58"/>
      <c r="L162" s="58"/>
      <c r="M162" s="58"/>
      <c r="N162" s="58"/>
      <c r="O162" s="58"/>
      <c r="P162" s="59"/>
      <c r="Q162" s="60"/>
      <c r="R162" s="60"/>
      <c r="S162" s="60"/>
      <c r="T162" s="60"/>
    </row>
    <row r="163" spans="1:20" s="44" customFormat="1" ht="18" customHeight="1">
      <c r="A163" s="49"/>
      <c r="B163" s="49"/>
      <c r="C163" s="53" t="s">
        <v>204</v>
      </c>
      <c r="D163" s="49" t="s">
        <v>214</v>
      </c>
      <c r="E163" s="51">
        <v>168.1</v>
      </c>
      <c r="F163" s="54"/>
      <c r="G163" s="55"/>
      <c r="H163" s="56"/>
      <c r="I163" s="51"/>
      <c r="J163" s="51"/>
      <c r="K163" s="58"/>
      <c r="L163" s="58"/>
      <c r="M163" s="58"/>
      <c r="N163" s="58"/>
      <c r="O163" s="58"/>
      <c r="P163" s="59"/>
      <c r="Q163" s="60"/>
      <c r="R163" s="60"/>
      <c r="S163" s="60"/>
      <c r="T163" s="60"/>
    </row>
    <row r="164" spans="1:20" s="44" customFormat="1" ht="18" customHeight="1">
      <c r="A164" s="49">
        <v>48</v>
      </c>
      <c r="B164" s="49" t="s">
        <v>341</v>
      </c>
      <c r="C164" s="53" t="s">
        <v>400</v>
      </c>
      <c r="D164" s="49"/>
      <c r="E164" s="51"/>
      <c r="F164" s="54"/>
      <c r="G164" s="55"/>
      <c r="H164" s="56"/>
      <c r="I164" s="51"/>
      <c r="J164" s="51"/>
      <c r="K164" s="58"/>
      <c r="L164" s="58"/>
      <c r="M164" s="58"/>
      <c r="N164" s="58"/>
      <c r="O164" s="58"/>
      <c r="P164" s="59"/>
      <c r="Q164" s="60"/>
      <c r="R164" s="60"/>
      <c r="S164" s="60"/>
      <c r="T164" s="60"/>
    </row>
    <row r="165" spans="1:20" s="44" customFormat="1" ht="18" customHeight="1">
      <c r="A165" s="49">
        <v>49</v>
      </c>
      <c r="B165" s="49" t="s">
        <v>342</v>
      </c>
      <c r="C165" s="53" t="s">
        <v>396</v>
      </c>
      <c r="D165" s="49"/>
      <c r="E165" s="51"/>
      <c r="F165" s="54"/>
      <c r="G165" s="55"/>
      <c r="H165" s="56"/>
      <c r="I165" s="51"/>
      <c r="J165" s="51"/>
      <c r="K165" s="58"/>
      <c r="L165" s="58"/>
      <c r="M165" s="58"/>
      <c r="N165" s="58"/>
      <c r="O165" s="58"/>
      <c r="P165" s="59"/>
      <c r="Q165" s="60"/>
      <c r="R165" s="60"/>
      <c r="S165" s="60"/>
      <c r="T165" s="60"/>
    </row>
    <row r="166" spans="1:20" s="44" customFormat="1" ht="18" customHeight="1">
      <c r="A166" s="49"/>
      <c r="B166" s="49"/>
      <c r="C166" s="53" t="s">
        <v>401</v>
      </c>
      <c r="D166" s="49" t="s">
        <v>448</v>
      </c>
      <c r="E166" s="51">
        <v>28.2</v>
      </c>
      <c r="F166" s="54"/>
      <c r="G166" s="55"/>
      <c r="H166" s="56"/>
      <c r="I166" s="51"/>
      <c r="J166" s="51"/>
      <c r="K166" s="58"/>
      <c r="L166" s="58"/>
      <c r="M166" s="58"/>
      <c r="N166" s="58"/>
      <c r="O166" s="58"/>
      <c r="P166" s="59"/>
      <c r="Q166" s="60"/>
      <c r="R166" s="60"/>
      <c r="S166" s="60"/>
      <c r="T166" s="60"/>
    </row>
    <row r="167" spans="1:20" s="44" customFormat="1" ht="18" customHeight="1">
      <c r="A167" s="49"/>
      <c r="B167" s="49"/>
      <c r="C167" s="53" t="s">
        <v>402</v>
      </c>
      <c r="D167" s="49" t="s">
        <v>214</v>
      </c>
      <c r="E167" s="51">
        <v>28.2</v>
      </c>
      <c r="F167" s="54"/>
      <c r="G167" s="55"/>
      <c r="H167" s="56"/>
      <c r="I167" s="51"/>
      <c r="J167" s="51"/>
      <c r="K167" s="58"/>
      <c r="L167" s="58"/>
      <c r="M167" s="58"/>
      <c r="N167" s="58"/>
      <c r="O167" s="58"/>
      <c r="P167" s="59"/>
      <c r="Q167" s="60"/>
      <c r="R167" s="60"/>
      <c r="S167" s="60"/>
      <c r="T167" s="60"/>
    </row>
    <row r="168" spans="1:36" ht="18" customHeight="1">
      <c r="A168" s="62"/>
      <c r="B168" s="177" t="s">
        <v>211</v>
      </c>
      <c r="C168" s="177"/>
      <c r="D168" s="50" t="s">
        <v>275</v>
      </c>
      <c r="E168" s="51"/>
      <c r="F168" s="54"/>
      <c r="G168" s="55"/>
      <c r="H168" s="56"/>
      <c r="I168" s="63"/>
      <c r="J168" s="63"/>
      <c r="K168" s="63"/>
      <c r="L168" s="63"/>
      <c r="M168" s="63"/>
      <c r="N168" s="63"/>
      <c r="O168" s="63"/>
      <c r="P168" s="63"/>
      <c r="Q168" s="64"/>
      <c r="R168" s="64"/>
      <c r="S168" s="64"/>
      <c r="T168" s="6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</row>
    <row r="169" spans="1:36" ht="18" customHeight="1">
      <c r="A169" s="62"/>
      <c r="B169" s="62"/>
      <c r="C169" s="62" t="s">
        <v>326</v>
      </c>
      <c r="D169" s="66" t="s">
        <v>238</v>
      </c>
      <c r="E169" s="51" t="s">
        <v>200</v>
      </c>
      <c r="F169" s="54"/>
      <c r="G169" s="55"/>
      <c r="H169" s="56"/>
      <c r="I169" s="67"/>
      <c r="J169" s="67"/>
      <c r="K169" s="67"/>
      <c r="L169" s="51"/>
      <c r="M169" s="51"/>
      <c r="N169" s="51"/>
      <c r="O169" s="51"/>
      <c r="P169" s="51"/>
      <c r="Q169" s="52"/>
      <c r="R169" s="52"/>
      <c r="S169" s="52"/>
      <c r="T169" s="52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</row>
    <row r="170" spans="1:36" ht="18" customHeight="1">
      <c r="A170" s="62"/>
      <c r="B170" s="177" t="s">
        <v>245</v>
      </c>
      <c r="C170" s="177"/>
      <c r="D170" s="50" t="s">
        <v>275</v>
      </c>
      <c r="E170" s="51"/>
      <c r="F170" s="54"/>
      <c r="G170" s="55"/>
      <c r="H170" s="56"/>
      <c r="I170" s="63"/>
      <c r="J170" s="63"/>
      <c r="K170" s="63"/>
      <c r="L170" s="63"/>
      <c r="M170" s="63"/>
      <c r="N170" s="63"/>
      <c r="O170" s="63"/>
      <c r="P170" s="63"/>
      <c r="Q170" s="64"/>
      <c r="R170" s="64"/>
      <c r="S170" s="64"/>
      <c r="T170" s="6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</row>
    <row r="171" spans="1:20" s="44" customFormat="1" ht="18" customHeight="1">
      <c r="A171" s="49"/>
      <c r="B171" s="49"/>
      <c r="C171" s="50" t="s">
        <v>467</v>
      </c>
      <c r="D171" s="49"/>
      <c r="E171" s="51"/>
      <c r="F171" s="54"/>
      <c r="G171" s="55"/>
      <c r="H171" s="56"/>
      <c r="I171" s="51"/>
      <c r="J171" s="51"/>
      <c r="K171" s="51"/>
      <c r="L171" s="51"/>
      <c r="M171" s="51"/>
      <c r="N171" s="51"/>
      <c r="O171" s="51"/>
      <c r="P171" s="51"/>
      <c r="Q171" s="52"/>
      <c r="R171" s="52"/>
      <c r="S171" s="52"/>
      <c r="T171" s="52"/>
    </row>
    <row r="172" spans="1:20" s="44" customFormat="1" ht="18" customHeight="1">
      <c r="A172" s="49">
        <v>50</v>
      </c>
      <c r="B172" s="49" t="s">
        <v>403</v>
      </c>
      <c r="C172" s="53" t="s">
        <v>404</v>
      </c>
      <c r="D172" s="49"/>
      <c r="E172" s="51"/>
      <c r="F172" s="54"/>
      <c r="G172" s="55"/>
      <c r="H172" s="56"/>
      <c r="I172" s="51"/>
      <c r="J172" s="51"/>
      <c r="K172" s="58"/>
      <c r="L172" s="58"/>
      <c r="M172" s="58"/>
      <c r="N172" s="58"/>
      <c r="O172" s="58"/>
      <c r="P172" s="59"/>
      <c r="Q172" s="60"/>
      <c r="R172" s="60"/>
      <c r="S172" s="60"/>
      <c r="T172" s="60"/>
    </row>
    <row r="173" spans="1:20" s="44" customFormat="1" ht="18" customHeight="1">
      <c r="A173" s="49"/>
      <c r="B173" s="49"/>
      <c r="C173" s="53" t="s">
        <v>77</v>
      </c>
      <c r="D173" s="49" t="s">
        <v>450</v>
      </c>
      <c r="E173" s="51">
        <v>1.64</v>
      </c>
      <c r="F173" s="54"/>
      <c r="G173" s="55"/>
      <c r="H173" s="56"/>
      <c r="I173" s="51"/>
      <c r="J173" s="51"/>
      <c r="K173" s="58"/>
      <c r="L173" s="58"/>
      <c r="M173" s="58"/>
      <c r="N173" s="58"/>
      <c r="O173" s="58"/>
      <c r="P173" s="59"/>
      <c r="Q173" s="60"/>
      <c r="R173" s="60"/>
      <c r="S173" s="60"/>
      <c r="T173" s="60"/>
    </row>
    <row r="174" spans="1:20" s="44" customFormat="1" ht="18" customHeight="1">
      <c r="A174" s="49"/>
      <c r="B174" s="49"/>
      <c r="C174" s="53" t="s">
        <v>317</v>
      </c>
      <c r="D174" s="49" t="s">
        <v>448</v>
      </c>
      <c r="E174" s="51">
        <v>164</v>
      </c>
      <c r="F174" s="54"/>
      <c r="G174" s="55"/>
      <c r="H174" s="56"/>
      <c r="I174" s="51"/>
      <c r="J174" s="51"/>
      <c r="K174" s="58"/>
      <c r="L174" s="58"/>
      <c r="M174" s="58"/>
      <c r="N174" s="58"/>
      <c r="O174" s="58"/>
      <c r="P174" s="59"/>
      <c r="Q174" s="60"/>
      <c r="R174" s="60"/>
      <c r="S174" s="60"/>
      <c r="T174" s="60"/>
    </row>
    <row r="175" spans="1:20" s="44" customFormat="1" ht="18" customHeight="1">
      <c r="A175" s="49">
        <v>51</v>
      </c>
      <c r="B175" s="49" t="s">
        <v>405</v>
      </c>
      <c r="C175" s="53" t="s">
        <v>406</v>
      </c>
      <c r="D175" s="49"/>
      <c r="E175" s="51"/>
      <c r="F175" s="54"/>
      <c r="G175" s="55"/>
      <c r="H175" s="56"/>
      <c r="I175" s="51"/>
      <c r="J175" s="51"/>
      <c r="K175" s="58"/>
      <c r="L175" s="58"/>
      <c r="M175" s="58"/>
      <c r="N175" s="58"/>
      <c r="O175" s="58"/>
      <c r="P175" s="59"/>
      <c r="Q175" s="60"/>
      <c r="R175" s="60"/>
      <c r="S175" s="60"/>
      <c r="T175" s="60"/>
    </row>
    <row r="176" spans="1:20" s="44" customFormat="1" ht="18" customHeight="1">
      <c r="A176" s="49"/>
      <c r="B176" s="49" t="s">
        <v>236</v>
      </c>
      <c r="C176" s="53" t="s">
        <v>407</v>
      </c>
      <c r="D176" s="49"/>
      <c r="E176" s="51"/>
      <c r="F176" s="54"/>
      <c r="G176" s="55"/>
      <c r="H176" s="56"/>
      <c r="I176" s="51"/>
      <c r="J176" s="51"/>
      <c r="K176" s="58"/>
      <c r="L176" s="58"/>
      <c r="M176" s="58"/>
      <c r="N176" s="58"/>
      <c r="O176" s="58"/>
      <c r="P176" s="59"/>
      <c r="Q176" s="60"/>
      <c r="R176" s="60"/>
      <c r="S176" s="60"/>
      <c r="T176" s="60"/>
    </row>
    <row r="177" spans="1:20" s="44" customFormat="1" ht="18" customHeight="1">
      <c r="A177" s="49"/>
      <c r="B177" s="49"/>
      <c r="C177" s="53" t="s">
        <v>408</v>
      </c>
      <c r="D177" s="49" t="s">
        <v>214</v>
      </c>
      <c r="E177" s="51">
        <v>260</v>
      </c>
      <c r="F177" s="54"/>
      <c r="G177" s="55"/>
      <c r="H177" s="56"/>
      <c r="I177" s="51"/>
      <c r="J177" s="51"/>
      <c r="K177" s="58"/>
      <c r="L177" s="58"/>
      <c r="M177" s="58"/>
      <c r="N177" s="58"/>
      <c r="O177" s="58"/>
      <c r="P177" s="59"/>
      <c r="Q177" s="60"/>
      <c r="R177" s="60"/>
      <c r="S177" s="60"/>
      <c r="T177" s="60"/>
    </row>
    <row r="178" spans="1:20" s="44" customFormat="1" ht="18" customHeight="1">
      <c r="A178" s="49"/>
      <c r="B178" s="49"/>
      <c r="C178" s="53" t="s">
        <v>409</v>
      </c>
      <c r="D178" s="49" t="s">
        <v>214</v>
      </c>
      <c r="E178" s="51">
        <v>286</v>
      </c>
      <c r="F178" s="54"/>
      <c r="G178" s="55"/>
      <c r="H178" s="56"/>
      <c r="I178" s="51"/>
      <c r="J178" s="51"/>
      <c r="K178" s="58"/>
      <c r="L178" s="58"/>
      <c r="M178" s="58"/>
      <c r="N178" s="58"/>
      <c r="O178" s="58"/>
      <c r="P178" s="59"/>
      <c r="Q178" s="60"/>
      <c r="R178" s="60"/>
      <c r="S178" s="60"/>
      <c r="T178" s="60"/>
    </row>
    <row r="179" spans="1:20" s="44" customFormat="1" ht="18" customHeight="1">
      <c r="A179" s="49">
        <v>52</v>
      </c>
      <c r="B179" s="49" t="s">
        <v>239</v>
      </c>
      <c r="C179" s="53" t="s">
        <v>410</v>
      </c>
      <c r="D179" s="49"/>
      <c r="E179" s="51"/>
      <c r="F179" s="54"/>
      <c r="G179" s="55"/>
      <c r="H179" s="56"/>
      <c r="I179" s="51"/>
      <c r="J179" s="51"/>
      <c r="K179" s="58"/>
      <c r="L179" s="58"/>
      <c r="M179" s="58"/>
      <c r="N179" s="58"/>
      <c r="O179" s="58"/>
      <c r="P179" s="59"/>
      <c r="Q179" s="60"/>
      <c r="R179" s="60"/>
      <c r="S179" s="60"/>
      <c r="T179" s="60"/>
    </row>
    <row r="180" spans="1:20" s="44" customFormat="1" ht="18" customHeight="1">
      <c r="A180" s="49"/>
      <c r="B180" s="49"/>
      <c r="C180" s="53" t="s">
        <v>411</v>
      </c>
      <c r="D180" s="49" t="s">
        <v>205</v>
      </c>
      <c r="E180" s="51">
        <v>260</v>
      </c>
      <c r="F180" s="54"/>
      <c r="G180" s="55"/>
      <c r="H180" s="56"/>
      <c r="I180" s="51"/>
      <c r="J180" s="51"/>
      <c r="K180" s="58"/>
      <c r="L180" s="58"/>
      <c r="M180" s="58"/>
      <c r="N180" s="58"/>
      <c r="O180" s="58"/>
      <c r="P180" s="59"/>
      <c r="Q180" s="60"/>
      <c r="R180" s="60"/>
      <c r="S180" s="60"/>
      <c r="T180" s="60"/>
    </row>
    <row r="181" spans="1:36" ht="18" customHeight="1">
      <c r="A181" s="62"/>
      <c r="B181" s="177" t="s">
        <v>211</v>
      </c>
      <c r="C181" s="177"/>
      <c r="D181" s="50" t="s">
        <v>275</v>
      </c>
      <c r="E181" s="51"/>
      <c r="F181" s="63"/>
      <c r="G181" s="63"/>
      <c r="H181" s="63"/>
      <c r="I181" s="63"/>
      <c r="J181" s="63"/>
      <c r="K181" s="63"/>
      <c r="L181" s="63">
        <f>SUM(L172:L180)</f>
        <v>0</v>
      </c>
      <c r="M181" s="63">
        <f>SUM(M172:M180)</f>
        <v>0</v>
      </c>
      <c r="N181" s="63">
        <f>SUM(N172:N180)</f>
        <v>0</v>
      </c>
      <c r="O181" s="63">
        <f>SUM(O172:O180)</f>
        <v>0</v>
      </c>
      <c r="P181" s="63">
        <f>SUM(P172:P180)</f>
        <v>0</v>
      </c>
      <c r="Q181" s="64"/>
      <c r="R181" s="64"/>
      <c r="S181" s="64"/>
      <c r="T181" s="6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</row>
    <row r="182" spans="1:36" ht="18" customHeight="1">
      <c r="A182" s="62"/>
      <c r="B182" s="62"/>
      <c r="C182" s="62" t="s">
        <v>326</v>
      </c>
      <c r="D182" s="66" t="s">
        <v>238</v>
      </c>
      <c r="E182" s="51" t="s">
        <v>200</v>
      </c>
      <c r="F182" s="67"/>
      <c r="G182" s="67"/>
      <c r="H182" s="67"/>
      <c r="I182" s="67"/>
      <c r="J182" s="67"/>
      <c r="K182" s="67"/>
      <c r="L182" s="51"/>
      <c r="M182" s="51"/>
      <c r="N182" s="51">
        <f>N181*0.05</f>
        <v>0</v>
      </c>
      <c r="O182" s="51"/>
      <c r="P182" s="51">
        <f>SUM(N182:O182)</f>
        <v>0</v>
      </c>
      <c r="Q182" s="52"/>
      <c r="R182" s="52"/>
      <c r="S182" s="52"/>
      <c r="T182" s="52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</row>
    <row r="183" spans="1:36" ht="18" customHeight="1">
      <c r="A183" s="62"/>
      <c r="B183" s="177" t="s">
        <v>245</v>
      </c>
      <c r="C183" s="177"/>
      <c r="D183" s="50" t="s">
        <v>275</v>
      </c>
      <c r="E183" s="51"/>
      <c r="F183" s="63"/>
      <c r="G183" s="63"/>
      <c r="H183" s="63"/>
      <c r="I183" s="63"/>
      <c r="J183" s="63"/>
      <c r="K183" s="63"/>
      <c r="L183" s="63">
        <f>SUM(L181)</f>
        <v>0</v>
      </c>
      <c r="M183" s="63">
        <f>SUM(M181)</f>
        <v>0</v>
      </c>
      <c r="N183" s="63">
        <f>SUM(N181:N182)</f>
        <v>0</v>
      </c>
      <c r="O183" s="63">
        <f>SUM(O181)</f>
        <v>0</v>
      </c>
      <c r="P183" s="63">
        <f>SUM(M183:O183)</f>
        <v>0</v>
      </c>
      <c r="Q183" s="64"/>
      <c r="R183" s="64"/>
      <c r="S183" s="64"/>
      <c r="T183" s="6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:36" ht="18" customHeight="1">
      <c r="A184" s="62"/>
      <c r="B184" s="177" t="s">
        <v>319</v>
      </c>
      <c r="C184" s="177"/>
      <c r="D184" s="50" t="s">
        <v>275</v>
      </c>
      <c r="E184" s="51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4"/>
      <c r="R184" s="64"/>
      <c r="S184" s="64"/>
      <c r="T184" s="6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</row>
    <row r="185" spans="2:36" ht="18" customHeight="1">
      <c r="B185" s="44" t="s">
        <v>420</v>
      </c>
      <c r="C185" s="44"/>
      <c r="D185" s="44"/>
      <c r="E185" s="44"/>
      <c r="F185" s="44"/>
      <c r="G185" s="44" t="s">
        <v>421</v>
      </c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21:36" ht="12.75"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21:36" ht="12.75"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21:36" ht="12.75"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21:36" ht="12.75"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</row>
    <row r="190" spans="21:36" ht="12.75"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</row>
    <row r="191" spans="21:36" ht="12.75"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</row>
    <row r="192" spans="21:36" ht="12.75"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</row>
    <row r="193" spans="21:36" ht="12.75"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</row>
    <row r="194" spans="21:36" ht="12.75"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</row>
    <row r="195" spans="21:36" ht="12.75"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</row>
    <row r="196" spans="21:36" ht="12.75"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</row>
    <row r="197" spans="21:36" ht="12.75"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</row>
    <row r="198" spans="21:36" ht="12.75"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</row>
    <row r="199" spans="21:36" ht="12.75"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</row>
    <row r="200" spans="21:36" ht="12.75"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</row>
    <row r="201" spans="21:36" ht="12.75"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</row>
    <row r="202" spans="21:36" ht="12.75"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</row>
    <row r="203" spans="21:36" ht="12.75"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</row>
    <row r="204" spans="21:36" ht="12.75"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</row>
    <row r="205" spans="21:36" ht="12.75"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</row>
    <row r="206" spans="21:36" ht="12.75"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</row>
    <row r="207" spans="21:36" ht="12.75"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</row>
    <row r="208" spans="21:36" ht="12.75"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</row>
    <row r="209" spans="21:36" ht="12.75"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</row>
    <row r="210" spans="21:36" ht="12.75"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</row>
    <row r="211" spans="21:36" ht="12.75"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</row>
    <row r="212" spans="21:36" ht="12.75"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</row>
    <row r="213" spans="21:36" ht="12.75"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</row>
    <row r="214" spans="21:36" ht="12.75"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</row>
    <row r="215" spans="21:36" ht="12.75"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</row>
    <row r="216" spans="21:36" ht="12.75"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</row>
    <row r="217" spans="21:36" ht="12.75"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</row>
    <row r="218" spans="21:36" ht="12.75"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</row>
    <row r="219" spans="21:36" ht="12.75"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</row>
    <row r="220" spans="21:36" ht="12.75"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</row>
    <row r="221" spans="21:36" ht="12.75"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</row>
    <row r="222" spans="21:36" ht="12.75"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</row>
    <row r="223" spans="21:36" ht="12.75"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</row>
    <row r="224" spans="21:36" ht="12.75"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</row>
    <row r="225" spans="21:36" ht="12.75"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</row>
    <row r="226" spans="21:36" ht="12.75"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</row>
    <row r="227" spans="21:36" ht="12.75"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</row>
    <row r="228" spans="21:36" ht="12.75"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</row>
    <row r="229" spans="21:36" ht="12.75"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</row>
    <row r="230" spans="21:36" ht="12.75"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</row>
    <row r="231" spans="21:36" ht="12.75"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</row>
    <row r="232" spans="21:36" ht="12.75"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</row>
    <row r="233" spans="21:36" ht="12.75"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</row>
    <row r="234" spans="21:36" ht="12.75"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</row>
    <row r="235" spans="21:36" ht="12.75"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</row>
    <row r="236" spans="21:36" ht="12.75"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</row>
    <row r="237" spans="21:36" ht="12.75"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</row>
    <row r="238" spans="21:36" ht="12.75"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</row>
    <row r="239" spans="21:36" ht="12.75"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</row>
    <row r="240" spans="21:36" ht="12.75"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</row>
    <row r="241" spans="21:36" ht="12.75"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</row>
    <row r="242" spans="21:36" ht="12.75"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</row>
    <row r="243" spans="21:36" ht="12.75"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</row>
    <row r="244" spans="21:36" ht="12.75"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</row>
    <row r="245" spans="21:36" ht="12.75"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</row>
    <row r="246" spans="21:36" ht="12.75"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</row>
    <row r="247" spans="21:36" ht="12.75"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</row>
    <row r="248" spans="21:36" ht="12.75"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</row>
    <row r="249" spans="21:36" ht="12.75"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</row>
    <row r="250" spans="21:36" ht="12.75"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</row>
    <row r="251" spans="21:36" ht="12.75"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</row>
    <row r="252" spans="21:36" ht="12.75"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</row>
    <row r="253" spans="21:36" ht="12.75"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</row>
    <row r="254" spans="21:36" ht="12.75"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</row>
    <row r="255" spans="21:36" ht="12.75"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</row>
    <row r="256" spans="21:36" ht="12.75"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</row>
    <row r="257" spans="21:36" ht="12.75"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</row>
    <row r="258" spans="21:36" ht="12.75"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</row>
    <row r="259" spans="21:36" ht="12.75"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</row>
    <row r="260" spans="21:36" ht="12.75"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</row>
    <row r="261" spans="21:36" ht="12.75"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</row>
    <row r="262" spans="21:36" ht="12.75"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</row>
    <row r="263" spans="21:36" ht="12.75"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</row>
    <row r="264" spans="21:36" ht="12.75"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</row>
    <row r="265" spans="21:36" ht="12.75"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</row>
    <row r="266" spans="21:36" ht="12.75"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</row>
    <row r="267" spans="21:36" ht="12.75"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</row>
    <row r="268" spans="21:36" ht="12.75"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</row>
    <row r="269" spans="21:36" ht="12.75"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</row>
    <row r="270" spans="21:36" ht="12.75"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</row>
    <row r="271" spans="21:36" ht="12.75"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</row>
    <row r="272" spans="21:36" ht="12.75"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</row>
    <row r="273" spans="21:36" ht="12.75"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</row>
    <row r="274" spans="21:36" ht="12.75"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</row>
    <row r="275" spans="21:36" ht="12.75"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</row>
    <row r="276" spans="21:36" ht="12.75"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</row>
    <row r="277" spans="21:36" ht="12.75"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</row>
    <row r="278" spans="21:36" ht="12.75"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</row>
    <row r="279" spans="21:36" ht="12.75"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</row>
    <row r="280" spans="21:36" ht="12.75"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</row>
    <row r="281" spans="21:36" ht="12.75"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</row>
    <row r="282" spans="21:36" ht="12.75"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</row>
    <row r="283" spans="21:36" ht="12.75"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</row>
    <row r="284" spans="21:36" ht="12.75"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</row>
    <row r="285" spans="21:36" ht="12.75"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</row>
    <row r="286" spans="21:36" ht="12.75"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</row>
    <row r="287" spans="21:36" ht="12.75"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</row>
    <row r="288" spans="21:36" ht="12.75"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</row>
    <row r="289" spans="21:36" ht="12.75"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</row>
    <row r="290" spans="21:36" ht="12.75"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</row>
    <row r="291" spans="21:36" ht="12.75"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</row>
    <row r="292" spans="21:36" ht="12.75"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</row>
    <row r="293" spans="21:36" ht="12.75"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</row>
    <row r="294" spans="21:36" ht="12.75"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</row>
    <row r="295" spans="21:36" ht="12.75"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</row>
    <row r="296" spans="21:36" ht="12.75"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</row>
    <row r="297" spans="21:36" ht="12.75"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</row>
    <row r="298" spans="21:36" ht="12.75"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</row>
    <row r="299" spans="21:36" ht="12.75"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</row>
    <row r="300" spans="21:36" ht="12.75"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</row>
    <row r="301" spans="21:36" ht="12.75"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</row>
    <row r="302" spans="21:36" ht="12.75"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</row>
    <row r="303" spans="21:36" ht="12.75"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</row>
    <row r="304" spans="21:36" ht="12.75"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</row>
    <row r="305" spans="21:36" ht="12.75"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</row>
    <row r="306" spans="21:36" ht="12.75"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</row>
    <row r="307" spans="21:36" ht="12.75"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</row>
    <row r="308" spans="21:36" ht="12.75"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</row>
    <row r="309" spans="21:36" ht="12.75"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</row>
    <row r="310" spans="21:36" ht="12.75"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</row>
    <row r="311" spans="21:36" ht="12.75"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</row>
    <row r="312" spans="21:36" ht="12.75"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</row>
    <row r="313" spans="21:36" ht="12.75"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</row>
    <row r="314" spans="21:36" ht="12.75"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</row>
    <row r="315" spans="21:36" ht="12.75"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</row>
    <row r="316" spans="21:36" ht="12.75"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</row>
    <row r="317" spans="21:36" ht="12.75"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</row>
    <row r="318" spans="21:36" ht="12.75"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</row>
    <row r="319" spans="21:36" ht="12.75"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</row>
    <row r="320" spans="21:36" ht="12.75"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</row>
    <row r="321" spans="21:36" ht="12.75"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</row>
    <row r="322" spans="21:36" ht="12.75"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</row>
    <row r="323" spans="21:36" ht="12.75"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</row>
    <row r="324" spans="21:36" ht="12.75"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</row>
    <row r="325" spans="21:36" ht="12.75"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</row>
    <row r="326" spans="21:36" ht="12.75"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</row>
    <row r="327" spans="21:36" ht="12.75"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</row>
    <row r="328" spans="21:36" ht="12.75"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</row>
    <row r="329" spans="21:36" ht="12.75"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</row>
    <row r="330" spans="21:36" ht="12.75"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</row>
    <row r="331" spans="21:36" ht="12.75"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</row>
    <row r="332" spans="21:36" ht="12.75"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</row>
    <row r="333" spans="21:36" ht="12.75"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</row>
    <row r="334" spans="21:36" ht="12.75"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</row>
    <row r="335" spans="21:36" ht="12.75"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</row>
    <row r="336" spans="21:36" ht="12.75"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</row>
    <row r="337" spans="21:36" ht="12.75"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</row>
    <row r="338" spans="21:36" ht="12.75"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</row>
    <row r="339" spans="21:36" ht="12.75"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</row>
    <row r="340" spans="21:36" ht="12.75"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</row>
    <row r="341" spans="21:36" ht="12.75"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</row>
    <row r="342" spans="21:36" ht="12.75"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</row>
    <row r="343" spans="21:36" ht="12.75"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</row>
    <row r="344" spans="21:36" ht="12.75"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</row>
    <row r="345" spans="21:36" ht="12.75"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</row>
    <row r="346" spans="21:36" ht="12.75"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</row>
    <row r="347" spans="21:36" ht="12.75"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</row>
    <row r="348" spans="21:36" ht="12.75"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</row>
    <row r="349" spans="21:36" ht="12.75"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</row>
    <row r="350" spans="21:36" ht="12.75"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</row>
    <row r="351" spans="21:36" ht="12.75"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</row>
    <row r="352" spans="21:36" ht="12.75"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</row>
    <row r="353" spans="21:36" ht="12.75"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</row>
    <row r="354" spans="21:36" ht="12.75"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</row>
    <row r="355" spans="21:36" ht="12.75"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</row>
    <row r="356" spans="21:36" ht="12.75"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</row>
    <row r="357" spans="21:36" ht="12.75"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</row>
  </sheetData>
  <sheetProtection/>
  <mergeCells count="32">
    <mergeCell ref="O9:P9"/>
    <mergeCell ref="B98:C98"/>
    <mergeCell ref="B100:C100"/>
    <mergeCell ref="B139:C139"/>
    <mergeCell ref="G15:G18"/>
    <mergeCell ref="D14:D18"/>
    <mergeCell ref="E14:E18"/>
    <mergeCell ref="C14:C18"/>
    <mergeCell ref="B71:C71"/>
    <mergeCell ref="H15:H18"/>
    <mergeCell ref="B184:C184"/>
    <mergeCell ref="B168:C168"/>
    <mergeCell ref="B170:C170"/>
    <mergeCell ref="B183:C183"/>
    <mergeCell ref="B181:C181"/>
    <mergeCell ref="B137:C137"/>
    <mergeCell ref="A6:P6"/>
    <mergeCell ref="A7:P7"/>
    <mergeCell ref="K9:N9"/>
    <mergeCell ref="F15:F18"/>
    <mergeCell ref="B14:B18"/>
    <mergeCell ref="A14:A18"/>
    <mergeCell ref="P15:P18"/>
    <mergeCell ref="L14:P14"/>
    <mergeCell ref="K15:K18"/>
    <mergeCell ref="F14:K14"/>
    <mergeCell ref="I15:I18"/>
    <mergeCell ref="O15:O18"/>
    <mergeCell ref="J15:J18"/>
    <mergeCell ref="L15:L18"/>
    <mergeCell ref="M15:M18"/>
    <mergeCell ref="N15:N18"/>
  </mergeCells>
  <printOptions horizontalCentered="1"/>
  <pageMargins left="0.5905511811023623" right="0.1968503937007874" top="0.984251968503937" bottom="0.7874015748031497" header="0" footer="0"/>
  <pageSetup fitToHeight="0" fitToWidth="0" horizontalDpi="300" verticalDpi="300" orientation="landscape" paperSize="9" scale="90" r:id="rId1"/>
  <headerFooter alignWithMargins="0">
    <oddHeader>&amp;L&amp;8
Noteikumi par Latvijas būvnormatīvu
LBN 501-15 "Būvizmaksu noteikšanas kārtība"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E203"/>
  <sheetViews>
    <sheetView zoomScale="90" zoomScaleNormal="90" zoomScalePageLayoutView="0" workbookViewId="0" topLeftCell="A1">
      <selection activeCell="K45" sqref="K45"/>
    </sheetView>
  </sheetViews>
  <sheetFormatPr defaultColWidth="9.140625" defaultRowHeight="12.75"/>
  <cols>
    <col min="1" max="1" width="6.421875" style="129" customWidth="1"/>
    <col min="2" max="2" width="47.421875" style="129" customWidth="1"/>
    <col min="3" max="3" width="18.140625" style="129" customWidth="1"/>
    <col min="4" max="4" width="6.57421875" style="129" customWidth="1"/>
    <col min="5" max="5" width="6.140625" style="129" customWidth="1"/>
    <col min="6" max="6" width="7.140625" style="129" customWidth="1"/>
    <col min="7" max="7" width="6.00390625" style="129" customWidth="1"/>
    <col min="8" max="8" width="7.7109375" style="129" customWidth="1"/>
    <col min="9" max="9" width="7.421875" style="129" customWidth="1"/>
    <col min="10" max="10" width="9.140625" style="129" customWidth="1"/>
    <col min="11" max="11" width="9.28125" style="129" customWidth="1"/>
    <col min="12" max="12" width="8.28125" style="129" customWidth="1"/>
    <col min="13" max="13" width="8.7109375" style="129" customWidth="1"/>
    <col min="14" max="14" width="8.57421875" style="129" customWidth="1"/>
    <col min="15" max="15" width="10.140625" style="129" customWidth="1"/>
    <col min="16" max="16384" width="9.140625" style="129" customWidth="1"/>
  </cols>
  <sheetData>
    <row r="1" ht="15" customHeight="1">
      <c r="B1" s="157" t="s">
        <v>190</v>
      </c>
    </row>
    <row r="2" ht="15" customHeight="1"/>
    <row r="3" ht="15" customHeight="1">
      <c r="A3" s="129" t="s">
        <v>353</v>
      </c>
    </row>
    <row r="4" ht="15" customHeight="1">
      <c r="A4" s="129" t="s">
        <v>354</v>
      </c>
    </row>
    <row r="5" ht="15" customHeight="1">
      <c r="A5" s="129" t="s">
        <v>198</v>
      </c>
    </row>
    <row r="6" ht="15" customHeight="1">
      <c r="A6" s="129" t="s">
        <v>422</v>
      </c>
    </row>
    <row r="7" ht="15" customHeight="1"/>
    <row r="8" spans="1:4" ht="15" customHeight="1">
      <c r="A8" s="132" t="s">
        <v>252</v>
      </c>
      <c r="B8" s="132"/>
      <c r="C8" s="133"/>
      <c r="D8" s="133"/>
    </row>
    <row r="9" spans="1:5" ht="12" customHeight="1" thickBot="1">
      <c r="A9" s="128"/>
      <c r="B9" s="128"/>
      <c r="C9" s="128"/>
      <c r="D9" s="128"/>
      <c r="E9" s="128"/>
    </row>
    <row r="10" spans="1:3" s="128" customFormat="1" ht="16.5" customHeight="1">
      <c r="A10" s="134" t="s">
        <v>277</v>
      </c>
      <c r="B10" s="135"/>
      <c r="C10" s="135" t="s">
        <v>306</v>
      </c>
    </row>
    <row r="11" spans="1:3" s="128" customFormat="1" ht="13.5" customHeight="1">
      <c r="A11" s="136" t="s">
        <v>283</v>
      </c>
      <c r="B11" s="137" t="s">
        <v>307</v>
      </c>
      <c r="C11" s="137" t="s">
        <v>286</v>
      </c>
    </row>
    <row r="12" spans="1:3" s="128" customFormat="1" ht="15.75" customHeight="1" thickBot="1">
      <c r="A12" s="136"/>
      <c r="B12" s="137"/>
      <c r="C12" s="137" t="s">
        <v>292</v>
      </c>
    </row>
    <row r="13" spans="1:3" s="128" customFormat="1" ht="16.5" customHeight="1" thickBot="1">
      <c r="A13" s="138" t="s">
        <v>216</v>
      </c>
      <c r="B13" s="139" t="s">
        <v>217</v>
      </c>
      <c r="C13" s="140" t="s">
        <v>218</v>
      </c>
    </row>
    <row r="14" spans="1:3" s="128" customFormat="1" ht="15.75" customHeight="1" thickBot="1">
      <c r="A14" s="141">
        <v>1</v>
      </c>
      <c r="B14" s="142" t="s">
        <v>308</v>
      </c>
      <c r="C14" s="143"/>
    </row>
    <row r="15" spans="1:3" s="128" customFormat="1" ht="15.75" customHeight="1" thickBot="1">
      <c r="A15" s="144"/>
      <c r="B15" s="145" t="s">
        <v>327</v>
      </c>
      <c r="C15" s="146">
        <f>'kops.apr.'!D38</f>
        <v>0</v>
      </c>
    </row>
    <row r="16" spans="1:3" s="128" customFormat="1" ht="15.75" customHeight="1" thickBot="1">
      <c r="A16" s="144"/>
      <c r="B16" s="158" t="s">
        <v>191</v>
      </c>
      <c r="C16" s="146">
        <f>C15*0.05</f>
        <v>0</v>
      </c>
    </row>
    <row r="17" spans="1:3" s="128" customFormat="1" ht="15.75" customHeight="1" thickBot="1">
      <c r="A17" s="144"/>
      <c r="B17" s="145" t="s">
        <v>327</v>
      </c>
      <c r="C17" s="146">
        <f>SUM(C15:C16)</f>
        <v>0</v>
      </c>
    </row>
    <row r="18" spans="1:3" s="128" customFormat="1" ht="15.75" customHeight="1" thickBot="1">
      <c r="A18" s="141"/>
      <c r="B18" s="142" t="s">
        <v>310</v>
      </c>
      <c r="C18" s="147">
        <f>C17*0.21</f>
        <v>0</v>
      </c>
    </row>
    <row r="19" spans="1:3" s="128" customFormat="1" ht="15.75" customHeight="1" thickBot="1">
      <c r="A19" s="144"/>
      <c r="B19" s="145" t="s">
        <v>311</v>
      </c>
      <c r="C19" s="146">
        <f>SUM(C17:C18)</f>
        <v>0</v>
      </c>
    </row>
    <row r="20" spans="1:5" s="128" customFormat="1" ht="15" customHeight="1">
      <c r="A20" s="148"/>
      <c r="B20" s="149"/>
      <c r="C20" s="150"/>
      <c r="D20" s="151"/>
      <c r="E20" s="151"/>
    </row>
    <row r="21" spans="1:5" s="128" customFormat="1" ht="15" customHeight="1">
      <c r="A21" s="148"/>
      <c r="B21" s="148"/>
      <c r="C21" s="150"/>
      <c r="D21" s="151"/>
      <c r="E21" s="151"/>
    </row>
    <row r="22" spans="1:5" s="128" customFormat="1" ht="15" customHeight="1">
      <c r="A22" s="148"/>
      <c r="B22" s="148"/>
      <c r="C22" s="150"/>
      <c r="D22" s="151"/>
      <c r="E22" s="151"/>
    </row>
    <row r="23" spans="1:5" ht="15" customHeight="1">
      <c r="A23" s="128"/>
      <c r="B23" s="128"/>
      <c r="C23" s="153"/>
      <c r="D23" s="154"/>
      <c r="E23" s="128"/>
    </row>
    <row r="24" spans="2:5" ht="15" customHeight="1">
      <c r="B24" s="128" t="s">
        <v>424</v>
      </c>
      <c r="C24" s="128"/>
      <c r="D24" s="128"/>
      <c r="E24" s="128"/>
    </row>
    <row r="25" spans="1:5" ht="15" customHeight="1">
      <c r="A25" s="128"/>
      <c r="B25" s="128" t="s">
        <v>439</v>
      </c>
      <c r="C25" s="153"/>
      <c r="D25" s="154"/>
      <c r="E25" s="128"/>
    </row>
    <row r="26" spans="3:4" s="128" customFormat="1" ht="18" customHeight="1">
      <c r="C26" s="153"/>
      <c r="D26" s="154"/>
    </row>
    <row r="27" spans="1:21" ht="18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</row>
    <row r="28" spans="1:21" ht="18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</row>
    <row r="29" spans="2:21" ht="18" customHeight="1"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</row>
    <row r="30" s="128" customFormat="1" ht="18" customHeight="1">
      <c r="D30" s="155"/>
    </row>
    <row r="31" spans="16:31" ht="12.75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16:31" ht="12.75"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</row>
    <row r="33" spans="16:31" ht="12.75"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</row>
    <row r="34" spans="16:31" ht="12.75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</row>
    <row r="35" spans="16:31" ht="12.75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</row>
    <row r="36" spans="16:31" ht="12.75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</row>
    <row r="37" spans="16:31" ht="12.75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</row>
    <row r="38" spans="16:31" ht="12.75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</row>
    <row r="39" spans="16:31" ht="12.75"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</row>
    <row r="40" spans="16:31" ht="12.75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</row>
    <row r="41" spans="16:31" ht="12.75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</row>
    <row r="42" spans="16:31" ht="12.75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</row>
    <row r="43" spans="16:31" ht="12.75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</row>
    <row r="44" spans="16:31" ht="12.75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</row>
    <row r="45" spans="16:31" ht="12.75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</row>
    <row r="46" spans="16:31" ht="12.75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</row>
    <row r="47" spans="16:31" ht="12.75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</row>
    <row r="48" spans="16:31" ht="12.75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</row>
    <row r="49" spans="16:31" ht="12.75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</row>
    <row r="50" spans="16:31" ht="12.75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</row>
    <row r="51" spans="16:31" ht="12.75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</row>
    <row r="52" spans="16:31" ht="12.75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</row>
    <row r="53" spans="16:31" ht="12.75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</row>
    <row r="54" spans="16:31" ht="12.75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</row>
    <row r="55" spans="16:31" ht="12.75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</row>
    <row r="56" spans="16:31" ht="12.75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</row>
    <row r="57" spans="16:31" ht="12.75"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</row>
    <row r="58" spans="16:31" ht="12.75"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</row>
    <row r="59" spans="16:31" ht="12.75"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</row>
    <row r="60" spans="16:31" ht="12.75"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</row>
    <row r="61" spans="16:31" ht="12.75"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</row>
    <row r="62" spans="16:31" ht="12.75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</row>
    <row r="63" spans="16:31" ht="12.75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</row>
    <row r="64" spans="16:31" ht="12.75"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</row>
    <row r="65" spans="16:31" ht="12.75"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</row>
    <row r="66" spans="16:31" ht="12.75"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</row>
    <row r="67" spans="16:31" ht="12.75"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</row>
    <row r="68" spans="16:31" ht="12.75"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</row>
    <row r="69" spans="16:31" ht="12.75"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</row>
    <row r="70" spans="16:31" ht="12.75"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</row>
    <row r="71" spans="16:31" ht="12.75"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</row>
    <row r="72" spans="16:31" ht="12.75"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</row>
    <row r="73" spans="16:31" ht="12.75"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</row>
    <row r="74" spans="16:31" ht="12.75"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</row>
    <row r="75" spans="16:31" ht="12.75"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</row>
    <row r="76" spans="16:31" ht="12.75"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</row>
    <row r="77" spans="16:31" ht="12.75"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</row>
    <row r="78" spans="16:31" ht="12.75"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</row>
    <row r="79" spans="16:31" ht="12.75"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</row>
    <row r="80" spans="16:31" ht="12.75"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</row>
    <row r="81" spans="16:31" ht="12.75"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</row>
    <row r="82" spans="16:31" ht="12.75"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</row>
    <row r="83" spans="16:31" ht="12.75"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</row>
    <row r="84" spans="16:31" ht="12.75"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</row>
    <row r="85" spans="16:31" ht="12.75"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</row>
    <row r="86" spans="16:31" ht="12.75"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</row>
    <row r="87" spans="16:31" ht="12.75"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</row>
    <row r="88" spans="16:31" ht="12.75"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</row>
    <row r="89" spans="16:31" ht="12.75"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</row>
    <row r="90" spans="16:31" ht="12.75"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</row>
    <row r="91" spans="16:31" ht="12.75"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</row>
    <row r="92" spans="16:31" ht="12.75"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</row>
    <row r="93" spans="16:31" ht="12.75"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</row>
    <row r="94" spans="16:31" ht="12.75"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</row>
    <row r="95" spans="16:31" ht="12.75"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</row>
    <row r="96" spans="16:31" ht="12.75"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</row>
    <row r="97" spans="16:31" ht="12.75"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</row>
    <row r="98" spans="16:31" ht="12.75"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</row>
    <row r="99" spans="16:31" ht="12.75"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</row>
    <row r="100" spans="16:31" ht="12.75"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</row>
    <row r="101" spans="16:31" ht="12.75"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</row>
    <row r="102" spans="16:31" ht="12.75"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</row>
    <row r="103" spans="16:31" ht="12.75"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</row>
    <row r="104" spans="16:31" ht="12.75"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</row>
    <row r="105" spans="16:31" ht="12.75"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</row>
    <row r="106" spans="16:31" ht="12.75"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</row>
    <row r="107" spans="16:31" ht="12.75"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</row>
    <row r="108" spans="16:31" ht="12.75"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</row>
    <row r="109" spans="16:31" ht="12.75"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</row>
    <row r="110" spans="16:31" ht="12.75"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</row>
    <row r="111" spans="16:31" ht="12.75"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</row>
    <row r="112" spans="16:31" ht="12.75"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</row>
    <row r="113" spans="16:31" ht="12.75"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</row>
    <row r="114" spans="16:31" ht="12.75"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</row>
    <row r="115" spans="16:31" ht="12.75"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</row>
    <row r="116" spans="16:31" ht="12.75"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</row>
    <row r="117" spans="16:31" ht="12.75"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</row>
    <row r="118" spans="16:31" ht="12.75"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</row>
    <row r="119" spans="16:31" ht="12.75"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</row>
    <row r="120" spans="16:31" ht="12.75"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</row>
    <row r="121" spans="16:31" ht="12.75"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</row>
    <row r="122" spans="16:31" ht="12.75"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</row>
    <row r="123" spans="16:31" ht="12.75"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</row>
    <row r="124" spans="16:31" ht="12.75"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</row>
    <row r="125" spans="16:31" ht="12.75"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</row>
    <row r="126" spans="16:31" ht="12.75"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</row>
    <row r="127" spans="16:31" ht="12.75"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</row>
    <row r="128" spans="16:31" ht="12.75"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</row>
    <row r="129" spans="16:31" ht="12.75"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</row>
    <row r="130" spans="16:31" ht="12.75"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</row>
    <row r="131" spans="16:31" ht="12.75"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</row>
    <row r="132" spans="16:31" ht="12.75"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</row>
    <row r="133" spans="16:31" ht="12.75"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</row>
    <row r="134" spans="16:31" ht="12.75"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</row>
    <row r="135" spans="16:31" ht="12.75"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</row>
    <row r="136" spans="16:31" ht="12.75"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</row>
    <row r="137" spans="16:31" ht="12.75"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</row>
    <row r="138" spans="16:31" ht="12.75"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</row>
    <row r="139" spans="16:31" ht="12.75"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</row>
    <row r="140" spans="16:31" ht="12.75"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</row>
    <row r="141" spans="16:31" ht="12.75"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</row>
    <row r="142" spans="16:31" ht="12.75"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</row>
    <row r="143" spans="16:31" ht="12.75"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</row>
    <row r="144" spans="16:31" ht="12.75"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</row>
    <row r="145" spans="16:31" ht="12.75"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</row>
    <row r="146" spans="16:31" ht="12.75"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</row>
    <row r="147" spans="16:31" ht="12.75"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</row>
    <row r="148" spans="16:31" ht="12.75"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</row>
    <row r="149" spans="16:31" ht="12.75"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</row>
    <row r="150" spans="16:31" ht="12.75"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</row>
    <row r="151" spans="16:31" ht="12.75"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</row>
    <row r="152" spans="16:31" ht="12.75"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</row>
    <row r="153" spans="16:31" ht="12.75"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</row>
    <row r="154" spans="16:31" ht="12.75"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</row>
    <row r="155" spans="16:31" ht="12.75"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</row>
    <row r="156" spans="16:31" ht="12.75"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</row>
    <row r="157" spans="16:31" ht="12.75"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</row>
    <row r="158" spans="16:31" ht="12.75"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</row>
    <row r="159" spans="16:31" ht="12.75"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</row>
    <row r="160" spans="16:31" ht="12.75"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</row>
    <row r="161" spans="16:31" ht="12.75"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</row>
    <row r="162" spans="16:31" ht="12.75"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</row>
    <row r="163" spans="16:31" ht="12.75"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</row>
    <row r="164" spans="16:31" ht="12.75"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</row>
    <row r="165" spans="16:31" ht="12.75"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</row>
    <row r="166" spans="16:31" ht="12.75"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</row>
    <row r="167" spans="16:31" ht="12.75"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</row>
    <row r="168" spans="16:31" ht="12.75"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</row>
    <row r="169" spans="16:31" ht="12.75"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</row>
    <row r="170" spans="16:31" ht="12.75"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</row>
    <row r="171" spans="16:31" ht="12.75"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</row>
    <row r="172" spans="16:31" ht="12.75"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</row>
    <row r="173" spans="16:31" ht="12.75"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</row>
    <row r="174" spans="16:31" ht="12.75"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</row>
    <row r="175" spans="16:31" ht="12.75"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</row>
    <row r="176" spans="16:31" ht="12.75"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</row>
    <row r="177" spans="16:31" ht="12.75"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</row>
    <row r="178" spans="16:31" ht="12.75"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</row>
    <row r="179" spans="16:31" ht="12.75"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</row>
    <row r="180" spans="16:31" ht="12.75"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</row>
    <row r="181" spans="16:31" ht="12.75"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</row>
    <row r="182" spans="16:31" ht="12.75"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</row>
    <row r="183" spans="16:31" ht="12.75"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</row>
    <row r="184" spans="16:31" ht="12.75"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</row>
    <row r="185" spans="16:31" ht="12.75"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</row>
    <row r="186" spans="16:31" ht="12.75"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</row>
    <row r="187" spans="16:31" ht="12.75"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</row>
    <row r="188" spans="16:31" ht="12.75"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</row>
    <row r="189" spans="16:31" ht="12.75"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</row>
    <row r="190" spans="16:31" ht="12.75"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</row>
    <row r="191" spans="16:31" ht="12.75"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</row>
    <row r="192" spans="16:31" ht="12.75"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</row>
    <row r="193" spans="16:31" ht="12.75"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</row>
    <row r="194" spans="16:31" ht="12.75"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</row>
    <row r="195" spans="16:31" ht="12.75"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</row>
    <row r="196" spans="16:31" ht="12.75"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</row>
    <row r="197" spans="16:31" ht="12.75"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</row>
    <row r="198" spans="16:31" ht="12.75"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</row>
    <row r="199" spans="16:31" ht="12.75"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</row>
    <row r="200" spans="16:31" ht="12.75"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</row>
    <row r="201" spans="16:31" ht="12.75"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</row>
    <row r="202" spans="16:31" ht="12.75"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</row>
    <row r="203" spans="16:31" ht="12.75"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</row>
  </sheetData>
  <sheetProtection/>
  <printOptions horizontalCentered="1"/>
  <pageMargins left="0.7874015748031497" right="0.3937007874015748" top="1.1811023622047245" bottom="0.7874015748031497" header="0" footer="0"/>
  <pageSetup fitToHeight="0" fitToWidth="0" horizontalDpi="300" verticalDpi="300" orientation="portrait" paperSize="9" scale="93" r:id="rId1"/>
  <headerFooter alignWithMargins="0">
    <oddHeader>&amp;L&amp;8
Noteikumi par Latvijas būvnormatīvu
LBN 501-15 "Būvizmaksu noteikšanas kārtība"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1"/>
  <sheetViews>
    <sheetView zoomScale="90" zoomScaleNormal="90" zoomScalePageLayoutView="0" workbookViewId="0" topLeftCell="A13">
      <selection activeCell="C23" sqref="C23"/>
    </sheetView>
  </sheetViews>
  <sheetFormatPr defaultColWidth="9.140625" defaultRowHeight="12.75"/>
  <cols>
    <col min="1" max="1" width="4.57421875" style="35" customWidth="1"/>
    <col min="2" max="2" width="8.28125" style="35" customWidth="1"/>
    <col min="3" max="3" width="30.00390625" style="35" customWidth="1"/>
    <col min="4" max="4" width="6.57421875" style="35" customWidth="1"/>
    <col min="5" max="5" width="7.421875" style="35" customWidth="1"/>
    <col min="6" max="6" width="6.140625" style="35" customWidth="1"/>
    <col min="7" max="7" width="7.140625" style="35" customWidth="1"/>
    <col min="8" max="8" width="7.57421875" style="35" customWidth="1"/>
    <col min="9" max="9" width="7.140625" style="35" customWidth="1"/>
    <col min="10" max="10" width="7.421875" style="35" customWidth="1"/>
    <col min="11" max="11" width="9.140625" style="35" customWidth="1"/>
    <col min="12" max="12" width="9.28125" style="35" customWidth="1"/>
    <col min="13" max="13" width="8.28125" style="35" customWidth="1"/>
    <col min="14" max="14" width="9.140625" style="35" customWidth="1"/>
    <col min="15" max="15" width="8.57421875" style="35" customWidth="1"/>
    <col min="16" max="16" width="10.140625" style="35" customWidth="1"/>
    <col min="17" max="16384" width="9.140625" style="35" customWidth="1"/>
  </cols>
  <sheetData>
    <row r="1" ht="15" customHeight="1">
      <c r="A1" s="35" t="s">
        <v>353</v>
      </c>
    </row>
    <row r="2" ht="15" customHeight="1">
      <c r="A2" s="35" t="s">
        <v>354</v>
      </c>
    </row>
    <row r="3" ht="15" customHeight="1">
      <c r="A3" s="35" t="s">
        <v>198</v>
      </c>
    </row>
    <row r="4" ht="15" customHeight="1">
      <c r="A4" s="35" t="s">
        <v>422</v>
      </c>
    </row>
    <row r="6" spans="1:16" ht="12.75">
      <c r="A6" s="172" t="s">
        <v>269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6" ht="12.75">
      <c r="A7" s="173" t="s">
        <v>243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ht="12.75">
      <c r="P8" s="38"/>
    </row>
    <row r="9" spans="11:16" ht="12.75">
      <c r="K9" s="174" t="s">
        <v>423</v>
      </c>
      <c r="L9" s="174"/>
      <c r="M9" s="174"/>
      <c r="N9" s="174"/>
      <c r="O9" s="179">
        <f>P42</f>
        <v>0</v>
      </c>
      <c r="P9" s="179"/>
    </row>
    <row r="10" spans="10:16" ht="13.5" customHeight="1">
      <c r="J10" s="39"/>
      <c r="K10" s="38"/>
      <c r="L10" s="41"/>
      <c r="M10" s="40"/>
      <c r="N10" s="39"/>
      <c r="O10" s="39"/>
      <c r="P10" s="40"/>
    </row>
    <row r="11" spans="1:16" ht="12.75">
      <c r="A11" s="35" t="s">
        <v>251</v>
      </c>
      <c r="J11" s="39"/>
      <c r="K11" s="38"/>
      <c r="L11" s="41"/>
      <c r="M11" s="40"/>
      <c r="N11" s="39"/>
      <c r="O11" s="39"/>
      <c r="P11" s="40"/>
    </row>
    <row r="12" spans="1:5" ht="12.75">
      <c r="A12" s="42" t="s">
        <v>252</v>
      </c>
      <c r="B12" s="42"/>
      <c r="C12" s="43"/>
      <c r="D12" s="43"/>
      <c r="E12" s="43"/>
    </row>
    <row r="13" spans="6:16" ht="12" customHeight="1"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44" customFormat="1" ht="12.75" customHeight="1">
      <c r="A14" s="175" t="s">
        <v>203</v>
      </c>
      <c r="B14" s="175" t="s">
        <v>247</v>
      </c>
      <c r="C14" s="175" t="s">
        <v>248</v>
      </c>
      <c r="D14" s="175" t="s">
        <v>209</v>
      </c>
      <c r="E14" s="175" t="s">
        <v>212</v>
      </c>
      <c r="F14" s="176" t="s">
        <v>207</v>
      </c>
      <c r="G14" s="176"/>
      <c r="H14" s="176"/>
      <c r="I14" s="176"/>
      <c r="J14" s="176"/>
      <c r="K14" s="176"/>
      <c r="L14" s="176" t="s">
        <v>208</v>
      </c>
      <c r="M14" s="176"/>
      <c r="N14" s="176"/>
      <c r="O14" s="176"/>
      <c r="P14" s="176"/>
    </row>
    <row r="15" spans="1:16" s="44" customFormat="1" ht="12.75" customHeight="1">
      <c r="A15" s="175"/>
      <c r="B15" s="175"/>
      <c r="C15" s="175"/>
      <c r="D15" s="175"/>
      <c r="E15" s="175"/>
      <c r="F15" s="171" t="s">
        <v>210</v>
      </c>
      <c r="G15" s="171" t="s">
        <v>451</v>
      </c>
      <c r="H15" s="171" t="s">
        <v>270</v>
      </c>
      <c r="I15" s="171" t="s">
        <v>271</v>
      </c>
      <c r="J15" s="171" t="s">
        <v>272</v>
      </c>
      <c r="K15" s="175" t="s">
        <v>273</v>
      </c>
      <c r="L15" s="171" t="s">
        <v>213</v>
      </c>
      <c r="M15" s="171" t="s">
        <v>270</v>
      </c>
      <c r="N15" s="171" t="s">
        <v>271</v>
      </c>
      <c r="O15" s="171" t="s">
        <v>272</v>
      </c>
      <c r="P15" s="175" t="s">
        <v>274</v>
      </c>
    </row>
    <row r="16" spans="1:16" s="44" customFormat="1" ht="12.75" customHeight="1">
      <c r="A16" s="175"/>
      <c r="B16" s="175"/>
      <c r="C16" s="175"/>
      <c r="D16" s="175"/>
      <c r="E16" s="175"/>
      <c r="F16" s="171"/>
      <c r="G16" s="171"/>
      <c r="H16" s="171"/>
      <c r="I16" s="171"/>
      <c r="J16" s="171"/>
      <c r="K16" s="175"/>
      <c r="L16" s="171"/>
      <c r="M16" s="171"/>
      <c r="N16" s="171"/>
      <c r="O16" s="171"/>
      <c r="P16" s="175"/>
    </row>
    <row r="17" spans="1:16" s="44" customFormat="1" ht="12.75" customHeight="1">
      <c r="A17" s="175"/>
      <c r="B17" s="175"/>
      <c r="C17" s="175"/>
      <c r="D17" s="175"/>
      <c r="E17" s="175"/>
      <c r="F17" s="171"/>
      <c r="G17" s="171"/>
      <c r="H17" s="171"/>
      <c r="I17" s="171"/>
      <c r="J17" s="171"/>
      <c r="K17" s="175"/>
      <c r="L17" s="171"/>
      <c r="M17" s="171"/>
      <c r="N17" s="171"/>
      <c r="O17" s="171"/>
      <c r="P17" s="175"/>
    </row>
    <row r="18" spans="1:16" s="44" customFormat="1" ht="12.75" customHeight="1">
      <c r="A18" s="175"/>
      <c r="B18" s="175"/>
      <c r="C18" s="175"/>
      <c r="D18" s="175"/>
      <c r="E18" s="175"/>
      <c r="F18" s="171"/>
      <c r="G18" s="171"/>
      <c r="H18" s="171"/>
      <c r="I18" s="171"/>
      <c r="J18" s="171"/>
      <c r="K18" s="175"/>
      <c r="L18" s="171"/>
      <c r="M18" s="171"/>
      <c r="N18" s="171"/>
      <c r="O18" s="171"/>
      <c r="P18" s="175"/>
    </row>
    <row r="19" spans="1:16" s="44" customFormat="1" ht="12.75" customHeight="1">
      <c r="A19" s="47" t="s">
        <v>216</v>
      </c>
      <c r="B19" s="47" t="s">
        <v>217</v>
      </c>
      <c r="C19" s="47" t="s">
        <v>218</v>
      </c>
      <c r="D19" s="47" t="s">
        <v>219</v>
      </c>
      <c r="E19" s="47" t="s">
        <v>220</v>
      </c>
      <c r="F19" s="47" t="s">
        <v>221</v>
      </c>
      <c r="G19" s="47" t="s">
        <v>222</v>
      </c>
      <c r="H19" s="47" t="s">
        <v>223</v>
      </c>
      <c r="I19" s="47" t="s">
        <v>224</v>
      </c>
      <c r="J19" s="47" t="s">
        <v>225</v>
      </c>
      <c r="K19" s="47" t="s">
        <v>226</v>
      </c>
      <c r="L19" s="47" t="s">
        <v>227</v>
      </c>
      <c r="M19" s="47" t="s">
        <v>228</v>
      </c>
      <c r="N19" s="47" t="s">
        <v>229</v>
      </c>
      <c r="O19" s="47" t="s">
        <v>230</v>
      </c>
      <c r="P19" s="47" t="s">
        <v>231</v>
      </c>
    </row>
    <row r="20" spans="1:16" s="44" customFormat="1" ht="18" customHeight="1">
      <c r="A20" s="49"/>
      <c r="B20" s="49"/>
      <c r="C20" s="49" t="s">
        <v>309</v>
      </c>
      <c r="D20" s="49"/>
      <c r="E20" s="4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16" s="44" customFormat="1" ht="18" customHeight="1">
      <c r="A21" s="49">
        <v>1</v>
      </c>
      <c r="B21" s="49" t="s">
        <v>244</v>
      </c>
      <c r="C21" s="53" t="s">
        <v>253</v>
      </c>
      <c r="D21" s="49"/>
      <c r="E21" s="51"/>
      <c r="F21" s="54"/>
      <c r="G21" s="51"/>
      <c r="H21" s="56"/>
      <c r="I21" s="51"/>
      <c r="J21" s="51"/>
      <c r="K21" s="58"/>
      <c r="L21" s="58"/>
      <c r="M21" s="58"/>
      <c r="N21" s="58"/>
      <c r="O21" s="58"/>
      <c r="P21" s="59"/>
    </row>
    <row r="22" spans="1:16" s="44" customFormat="1" ht="18" customHeight="1">
      <c r="A22" s="49"/>
      <c r="B22" s="49" t="s">
        <v>236</v>
      </c>
      <c r="C22" s="53" t="s">
        <v>312</v>
      </c>
      <c r="D22" s="49" t="s">
        <v>215</v>
      </c>
      <c r="E22" s="51">
        <v>1</v>
      </c>
      <c r="F22" s="54"/>
      <c r="G22" s="51"/>
      <c r="H22" s="56"/>
      <c r="I22" s="51"/>
      <c r="J22" s="51"/>
      <c r="K22" s="58"/>
      <c r="L22" s="58"/>
      <c r="M22" s="58"/>
      <c r="N22" s="58"/>
      <c r="O22" s="58"/>
      <c r="P22" s="59"/>
    </row>
    <row r="23" spans="1:16" s="44" customFormat="1" ht="18" customHeight="1">
      <c r="A23" s="49">
        <v>2</v>
      </c>
      <c r="B23" s="49" t="s">
        <v>254</v>
      </c>
      <c r="C23" s="53" t="s">
        <v>314</v>
      </c>
      <c r="D23" s="49" t="s">
        <v>206</v>
      </c>
      <c r="E23" s="51">
        <v>2</v>
      </c>
      <c r="F23" s="54"/>
      <c r="G23" s="51"/>
      <c r="H23" s="56"/>
      <c r="I23" s="51"/>
      <c r="J23" s="51"/>
      <c r="K23" s="58"/>
      <c r="L23" s="58"/>
      <c r="M23" s="58"/>
      <c r="N23" s="58"/>
      <c r="O23" s="58"/>
      <c r="P23" s="59"/>
    </row>
    <row r="24" spans="1:16" s="44" customFormat="1" ht="18" customHeight="1">
      <c r="A24" s="49"/>
      <c r="B24" s="49"/>
      <c r="C24" s="49" t="s">
        <v>255</v>
      </c>
      <c r="D24" s="49"/>
      <c r="E24" s="51"/>
      <c r="F24" s="54"/>
      <c r="G24" s="51"/>
      <c r="H24" s="56"/>
      <c r="I24" s="51"/>
      <c r="J24" s="51"/>
      <c r="K24" s="58"/>
      <c r="L24" s="58"/>
      <c r="M24" s="58"/>
      <c r="N24" s="58"/>
      <c r="O24" s="58"/>
      <c r="P24" s="59"/>
    </row>
    <row r="25" spans="1:16" s="44" customFormat="1" ht="18" customHeight="1">
      <c r="A25" s="49">
        <v>3</v>
      </c>
      <c r="B25" s="49" t="s">
        <v>244</v>
      </c>
      <c r="C25" s="53" t="s">
        <v>256</v>
      </c>
      <c r="D25" s="49" t="s">
        <v>206</v>
      </c>
      <c r="E25" s="51">
        <v>3</v>
      </c>
      <c r="F25" s="54"/>
      <c r="G25" s="51"/>
      <c r="H25" s="56"/>
      <c r="I25" s="51"/>
      <c r="J25" s="51"/>
      <c r="K25" s="58"/>
      <c r="L25" s="58"/>
      <c r="M25" s="58"/>
      <c r="N25" s="58"/>
      <c r="O25" s="58"/>
      <c r="P25" s="59"/>
    </row>
    <row r="26" spans="1:16" s="44" customFormat="1" ht="18" customHeight="1">
      <c r="A26" s="49"/>
      <c r="B26" s="49"/>
      <c r="C26" s="53" t="s">
        <v>257</v>
      </c>
      <c r="D26" s="49"/>
      <c r="E26" s="51"/>
      <c r="F26" s="54"/>
      <c r="G26" s="51"/>
      <c r="H26" s="56"/>
      <c r="I26" s="51"/>
      <c r="J26" s="51"/>
      <c r="K26" s="58"/>
      <c r="L26" s="58"/>
      <c r="M26" s="58"/>
      <c r="N26" s="58"/>
      <c r="O26" s="58"/>
      <c r="P26" s="59"/>
    </row>
    <row r="27" spans="1:16" s="44" customFormat="1" ht="18" customHeight="1">
      <c r="A27" s="49"/>
      <c r="B27" s="49"/>
      <c r="C27" s="53" t="s">
        <v>258</v>
      </c>
      <c r="D27" s="49" t="s">
        <v>214</v>
      </c>
      <c r="E27" s="51">
        <v>1</v>
      </c>
      <c r="F27" s="54"/>
      <c r="G27" s="51"/>
      <c r="H27" s="56"/>
      <c r="I27" s="51"/>
      <c r="J27" s="51"/>
      <c r="K27" s="58"/>
      <c r="L27" s="58"/>
      <c r="M27" s="58"/>
      <c r="N27" s="58"/>
      <c r="O27" s="58"/>
      <c r="P27" s="59"/>
    </row>
    <row r="28" spans="1:16" s="44" customFormat="1" ht="18" customHeight="1">
      <c r="A28" s="49"/>
      <c r="B28" s="49"/>
      <c r="C28" s="53" t="s">
        <v>259</v>
      </c>
      <c r="D28" s="49"/>
      <c r="E28" s="51"/>
      <c r="F28" s="54"/>
      <c r="G28" s="51"/>
      <c r="H28" s="56"/>
      <c r="I28" s="51"/>
      <c r="J28" s="51"/>
      <c r="K28" s="58"/>
      <c r="L28" s="58"/>
      <c r="M28" s="58"/>
      <c r="N28" s="58"/>
      <c r="O28" s="58"/>
      <c r="P28" s="59"/>
    </row>
    <row r="29" spans="1:16" s="44" customFormat="1" ht="18" customHeight="1">
      <c r="A29" s="49"/>
      <c r="B29" s="49"/>
      <c r="C29" s="53" t="s">
        <v>260</v>
      </c>
      <c r="D29" s="49"/>
      <c r="E29" s="51"/>
      <c r="F29" s="54"/>
      <c r="G29" s="51"/>
      <c r="H29" s="56"/>
      <c r="I29" s="51"/>
      <c r="J29" s="51"/>
      <c r="K29" s="58"/>
      <c r="L29" s="58"/>
      <c r="M29" s="58"/>
      <c r="N29" s="58"/>
      <c r="O29" s="58"/>
      <c r="P29" s="59"/>
    </row>
    <row r="30" spans="1:16" s="44" customFormat="1" ht="18" customHeight="1">
      <c r="A30" s="49"/>
      <c r="B30" s="49"/>
      <c r="C30" s="53" t="s">
        <v>261</v>
      </c>
      <c r="D30" s="49" t="s">
        <v>214</v>
      </c>
      <c r="E30" s="51">
        <v>1</v>
      </c>
      <c r="F30" s="54"/>
      <c r="G30" s="51"/>
      <c r="H30" s="56"/>
      <c r="I30" s="51"/>
      <c r="J30" s="51"/>
      <c r="K30" s="58"/>
      <c r="L30" s="58"/>
      <c r="M30" s="58"/>
      <c r="N30" s="58"/>
      <c r="O30" s="58"/>
      <c r="P30" s="59"/>
    </row>
    <row r="31" spans="1:16" s="44" customFormat="1" ht="34.5" customHeight="1">
      <c r="A31" s="49"/>
      <c r="B31" s="49"/>
      <c r="C31" s="61" t="s">
        <v>262</v>
      </c>
      <c r="D31" s="49" t="s">
        <v>214</v>
      </c>
      <c r="E31" s="51">
        <v>1</v>
      </c>
      <c r="F31" s="54"/>
      <c r="G31" s="51"/>
      <c r="H31" s="56"/>
      <c r="I31" s="51"/>
      <c r="J31" s="51"/>
      <c r="K31" s="58"/>
      <c r="L31" s="58"/>
      <c r="M31" s="58"/>
      <c r="N31" s="58"/>
      <c r="O31" s="58"/>
      <c r="P31" s="59"/>
    </row>
    <row r="32" spans="1:16" s="44" customFormat="1" ht="18" customHeight="1">
      <c r="A32" s="49">
        <v>4</v>
      </c>
      <c r="B32" s="49" t="s">
        <v>263</v>
      </c>
      <c r="C32" s="53" t="s">
        <v>264</v>
      </c>
      <c r="D32" s="49" t="s">
        <v>206</v>
      </c>
      <c r="E32" s="51">
        <v>1</v>
      </c>
      <c r="F32" s="54"/>
      <c r="G32" s="51"/>
      <c r="H32" s="56"/>
      <c r="I32" s="51"/>
      <c r="J32" s="51"/>
      <c r="K32" s="58"/>
      <c r="L32" s="58"/>
      <c r="M32" s="58"/>
      <c r="N32" s="58"/>
      <c r="O32" s="58"/>
      <c r="P32" s="59"/>
    </row>
    <row r="33" spans="1:16" s="44" customFormat="1" ht="18" customHeight="1">
      <c r="A33" s="49">
        <v>5</v>
      </c>
      <c r="B33" s="49" t="s">
        <v>214</v>
      </c>
      <c r="C33" s="53" t="s">
        <v>265</v>
      </c>
      <c r="D33" s="49" t="s">
        <v>206</v>
      </c>
      <c r="E33" s="51">
        <v>1</v>
      </c>
      <c r="F33" s="54"/>
      <c r="G33" s="51"/>
      <c r="H33" s="56"/>
      <c r="I33" s="51"/>
      <c r="J33" s="51"/>
      <c r="K33" s="58"/>
      <c r="L33" s="58"/>
      <c r="M33" s="58"/>
      <c r="N33" s="58"/>
      <c r="O33" s="58"/>
      <c r="P33" s="59"/>
    </row>
    <row r="34" spans="1:16" s="44" customFormat="1" ht="18" customHeight="1">
      <c r="A34" s="49">
        <v>6</v>
      </c>
      <c r="B34" s="49" t="s">
        <v>320</v>
      </c>
      <c r="C34" s="53" t="s">
        <v>266</v>
      </c>
      <c r="D34" s="49" t="s">
        <v>205</v>
      </c>
      <c r="E34" s="51">
        <v>15</v>
      </c>
      <c r="F34" s="54"/>
      <c r="G34" s="51"/>
      <c r="H34" s="56"/>
      <c r="I34" s="51"/>
      <c r="J34" s="51"/>
      <c r="K34" s="58"/>
      <c r="L34" s="58"/>
      <c r="M34" s="58"/>
      <c r="N34" s="58"/>
      <c r="O34" s="58"/>
      <c r="P34" s="59"/>
    </row>
    <row r="35" spans="1:16" s="44" customFormat="1" ht="18" customHeight="1">
      <c r="A35" s="49"/>
      <c r="B35" s="49"/>
      <c r="C35" s="53" t="s">
        <v>313</v>
      </c>
      <c r="D35" s="49" t="s">
        <v>215</v>
      </c>
      <c r="E35" s="51">
        <v>1</v>
      </c>
      <c r="F35" s="54"/>
      <c r="G35" s="51"/>
      <c r="H35" s="56"/>
      <c r="I35" s="51"/>
      <c r="J35" s="51"/>
      <c r="K35" s="58"/>
      <c r="L35" s="58"/>
      <c r="M35" s="58"/>
      <c r="N35" s="58"/>
      <c r="O35" s="58"/>
      <c r="P35" s="59"/>
    </row>
    <row r="36" spans="1:16" s="44" customFormat="1" ht="18" customHeight="1">
      <c r="A36" s="49">
        <v>7</v>
      </c>
      <c r="B36" s="49" t="s">
        <v>232</v>
      </c>
      <c r="C36" s="53" t="s">
        <v>199</v>
      </c>
      <c r="D36" s="49" t="s">
        <v>449</v>
      </c>
      <c r="E36" s="51">
        <v>0.02</v>
      </c>
      <c r="F36" s="54"/>
      <c r="G36" s="51"/>
      <c r="H36" s="56"/>
      <c r="I36" s="51"/>
      <c r="J36" s="51"/>
      <c r="K36" s="58"/>
      <c r="L36" s="58"/>
      <c r="M36" s="58"/>
      <c r="N36" s="58"/>
      <c r="O36" s="58"/>
      <c r="P36" s="59"/>
    </row>
    <row r="37" spans="1:16" s="44" customFormat="1" ht="18" customHeight="1">
      <c r="A37" s="49"/>
      <c r="B37" s="49" t="s">
        <v>233</v>
      </c>
      <c r="C37" s="53"/>
      <c r="D37" s="49"/>
      <c r="E37" s="51"/>
      <c r="F37" s="54"/>
      <c r="G37" s="51"/>
      <c r="H37" s="56"/>
      <c r="I37" s="51"/>
      <c r="J37" s="51"/>
      <c r="K37" s="58"/>
      <c r="L37" s="58"/>
      <c r="M37" s="58"/>
      <c r="N37" s="58"/>
      <c r="O37" s="58"/>
      <c r="P37" s="59"/>
    </row>
    <row r="38" spans="1:16" s="44" customFormat="1" ht="18" customHeight="1">
      <c r="A38" s="49"/>
      <c r="B38" s="49"/>
      <c r="C38" s="53" t="s">
        <v>315</v>
      </c>
      <c r="D38" s="49" t="s">
        <v>205</v>
      </c>
      <c r="E38" s="51">
        <v>15</v>
      </c>
      <c r="F38" s="54"/>
      <c r="G38" s="51"/>
      <c r="H38" s="56"/>
      <c r="I38" s="51"/>
      <c r="J38" s="51"/>
      <c r="K38" s="58"/>
      <c r="L38" s="58"/>
      <c r="M38" s="58"/>
      <c r="N38" s="58"/>
      <c r="O38" s="58"/>
      <c r="P38" s="59"/>
    </row>
    <row r="39" spans="1:16" s="44" customFormat="1" ht="18" customHeight="1">
      <c r="A39" s="49">
        <v>8</v>
      </c>
      <c r="B39" s="49" t="s">
        <v>267</v>
      </c>
      <c r="C39" s="53" t="s">
        <v>234</v>
      </c>
      <c r="D39" s="49" t="s">
        <v>235</v>
      </c>
      <c r="E39" s="51">
        <v>0.15</v>
      </c>
      <c r="F39" s="54"/>
      <c r="G39" s="51"/>
      <c r="H39" s="56"/>
      <c r="I39" s="51"/>
      <c r="J39" s="51"/>
      <c r="K39" s="58"/>
      <c r="L39" s="58"/>
      <c r="M39" s="58"/>
      <c r="N39" s="58"/>
      <c r="O39" s="58"/>
      <c r="P39" s="59"/>
    </row>
    <row r="40" spans="1:31" ht="18" customHeight="1">
      <c r="A40" s="62"/>
      <c r="B40" s="177" t="s">
        <v>211</v>
      </c>
      <c r="C40" s="177"/>
      <c r="D40" s="50" t="s">
        <v>275</v>
      </c>
      <c r="E40" s="51"/>
      <c r="F40" s="63"/>
      <c r="G40" s="63"/>
      <c r="H40" s="63"/>
      <c r="I40" s="63"/>
      <c r="J40" s="63"/>
      <c r="K40" s="63"/>
      <c r="L40" s="63">
        <f>SUM(L21:L39)</f>
        <v>0</v>
      </c>
      <c r="M40" s="63">
        <f>SUM(M21:M39)</f>
        <v>0</v>
      </c>
      <c r="N40" s="63">
        <f>SUM(N21:N39)</f>
        <v>0</v>
      </c>
      <c r="O40" s="63">
        <f>SUM(O21:O39)</f>
        <v>0</v>
      </c>
      <c r="P40" s="63">
        <f>SUM(P21:P39)</f>
        <v>0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:31" ht="18" customHeight="1">
      <c r="A41" s="62"/>
      <c r="B41" s="62"/>
      <c r="C41" s="62" t="s">
        <v>237</v>
      </c>
      <c r="D41" s="66" t="s">
        <v>238</v>
      </c>
      <c r="E41" s="51" t="s">
        <v>200</v>
      </c>
      <c r="F41" s="67"/>
      <c r="G41" s="67"/>
      <c r="H41" s="67"/>
      <c r="I41" s="67"/>
      <c r="J41" s="67"/>
      <c r="K41" s="67"/>
      <c r="L41" s="51"/>
      <c r="M41" s="51"/>
      <c r="N41" s="51">
        <f>N40*0.05</f>
        <v>0</v>
      </c>
      <c r="O41" s="51"/>
      <c r="P41" s="51">
        <f>SUM(N41:O41)</f>
        <v>0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1:31" ht="18" customHeight="1">
      <c r="A42" s="62"/>
      <c r="B42" s="62"/>
      <c r="C42" s="71" t="s">
        <v>245</v>
      </c>
      <c r="D42" s="72" t="s">
        <v>275</v>
      </c>
      <c r="E42" s="67"/>
      <c r="F42" s="67"/>
      <c r="G42" s="67"/>
      <c r="H42" s="67"/>
      <c r="I42" s="67"/>
      <c r="J42" s="67"/>
      <c r="K42" s="67"/>
      <c r="L42" s="63">
        <f>SUM(L40)</f>
        <v>0</v>
      </c>
      <c r="M42" s="63">
        <f>SUM(M40)</f>
        <v>0</v>
      </c>
      <c r="N42" s="63">
        <f>SUM(N40:N41)</f>
        <v>0</v>
      </c>
      <c r="O42" s="63">
        <f>SUM(O40)</f>
        <v>0</v>
      </c>
      <c r="P42" s="63">
        <f>P40+P41</f>
        <v>0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:31" ht="18" customHeight="1">
      <c r="A43" s="44"/>
      <c r="B43" s="44"/>
      <c r="C43" s="73"/>
      <c r="D43" s="74"/>
      <c r="E43" s="42"/>
      <c r="F43" s="44"/>
      <c r="G43" s="44"/>
      <c r="H43" s="44"/>
      <c r="I43" s="44"/>
      <c r="J43" s="44"/>
      <c r="K43" s="44"/>
      <c r="L43" s="69"/>
      <c r="M43" s="69"/>
      <c r="N43" s="69"/>
      <c r="O43" s="69"/>
      <c r="P43" s="69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1:31" ht="18" customHeight="1">
      <c r="A44" s="44"/>
      <c r="B44" s="44"/>
      <c r="C44" s="73"/>
      <c r="D44" s="74"/>
      <c r="E44" s="42"/>
      <c r="F44" s="44"/>
      <c r="G44" s="44"/>
      <c r="H44" s="44"/>
      <c r="I44" s="44"/>
      <c r="J44" s="44"/>
      <c r="K44" s="44"/>
      <c r="L44" s="69"/>
      <c r="M44" s="69"/>
      <c r="N44" s="69"/>
      <c r="O44" s="69"/>
      <c r="P44" s="69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ht="18" customHeight="1">
      <c r="A45" s="44"/>
      <c r="B45" s="44"/>
      <c r="C45" s="73"/>
      <c r="D45" s="74"/>
      <c r="E45" s="42"/>
      <c r="F45" s="44"/>
      <c r="G45" s="44"/>
      <c r="H45" s="44"/>
      <c r="I45" s="44"/>
      <c r="J45" s="44"/>
      <c r="K45" s="44"/>
      <c r="L45" s="69"/>
      <c r="M45" s="69"/>
      <c r="N45" s="69"/>
      <c r="O45" s="69"/>
      <c r="P45" s="69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1:31" ht="18" customHeight="1">
      <c r="A46" s="44"/>
      <c r="B46" s="44"/>
      <c r="C46" s="73"/>
      <c r="D46" s="74"/>
      <c r="E46" s="42"/>
      <c r="F46" s="44"/>
      <c r="G46" s="44"/>
      <c r="H46" s="44"/>
      <c r="I46" s="44"/>
      <c r="J46" s="44"/>
      <c r="K46" s="44"/>
      <c r="L46" s="69"/>
      <c r="M46" s="69"/>
      <c r="N46" s="69"/>
      <c r="O46" s="69"/>
      <c r="P46" s="69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2:31" ht="18" customHeight="1">
      <c r="B47" s="44" t="s">
        <v>424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2:16" s="44" customFormat="1" ht="18" customHeight="1">
      <c r="B48" s="44" t="s">
        <v>421</v>
      </c>
      <c r="D48" s="75"/>
      <c r="E48" s="76"/>
      <c r="L48" s="77"/>
      <c r="M48" s="78"/>
      <c r="N48" s="78"/>
      <c r="O48" s="78"/>
      <c r="P48" s="78"/>
    </row>
    <row r="49" spans="17:31" ht="12.75"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7:31" ht="12.75"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7:31" ht="12.75"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17:31" ht="12.75"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17:31" ht="12.75"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  <row r="54" spans="17:31" ht="12.75"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</row>
    <row r="55" spans="17:31" ht="12.75"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</row>
    <row r="56" spans="17:31" ht="12.75"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</row>
    <row r="57" spans="17:31" ht="12.75"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</row>
    <row r="58" spans="17:31" ht="12.75"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</row>
    <row r="59" spans="17:31" ht="12.75"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</row>
    <row r="60" spans="17:31" ht="12.75"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</row>
    <row r="61" spans="17:31" ht="12.75"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</row>
    <row r="62" spans="17:31" ht="12.75"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</row>
    <row r="63" spans="17:31" ht="12.75"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</row>
    <row r="64" spans="17:31" ht="12.75"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</row>
    <row r="65" spans="17:31" ht="12.75"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17:31" ht="12.75"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</row>
    <row r="67" spans="17:31" ht="12.75"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</row>
    <row r="68" spans="17:31" ht="12.75"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</row>
    <row r="69" spans="17:31" ht="12.75"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</row>
    <row r="70" spans="17:31" ht="12.75"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</row>
    <row r="71" spans="17:31" ht="12.75"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</row>
    <row r="72" spans="17:31" ht="12.75"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</row>
    <row r="73" spans="17:31" ht="12.75"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</row>
    <row r="74" spans="17:31" ht="12.75"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</row>
    <row r="75" spans="17:31" ht="12.75"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</row>
    <row r="76" spans="17:31" ht="12.75"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17:31" ht="12.75"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17:31" ht="12.75"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17:31" ht="12.75"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7:31" ht="12.75"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7:31" ht="12.75"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</row>
    <row r="82" spans="17:31" ht="12.75"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</row>
    <row r="83" spans="17:31" ht="12.75"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</row>
    <row r="84" spans="17:31" ht="12.75"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</row>
    <row r="85" spans="17:31" ht="12.75"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</row>
    <row r="86" spans="17:31" ht="12.75"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</row>
    <row r="87" spans="17:31" ht="12.75"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</row>
    <row r="88" spans="17:31" ht="12.75"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</row>
    <row r="89" spans="17:31" ht="12.75"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</row>
    <row r="90" spans="17:31" ht="12.75"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</row>
    <row r="91" spans="17:31" ht="12.75"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</row>
    <row r="92" spans="17:31" ht="12.75"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</row>
    <row r="93" spans="17:31" ht="12.75"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</row>
    <row r="94" spans="17:31" ht="12.75"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</row>
    <row r="95" spans="17:31" ht="12.75"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</row>
    <row r="96" spans="17:31" ht="12.75"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</row>
    <row r="97" spans="17:31" ht="12.75"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</row>
    <row r="98" spans="17:31" ht="12.75"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</row>
    <row r="99" spans="17:31" ht="12.75"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</row>
    <row r="100" spans="17:31" ht="12.75"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</row>
    <row r="101" spans="17:31" ht="12.75"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</row>
    <row r="102" spans="17:31" ht="12.75"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</row>
    <row r="103" spans="17:31" ht="12.75"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</row>
    <row r="104" spans="17:31" ht="12.75"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</row>
    <row r="105" spans="17:31" ht="12.75"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</row>
    <row r="106" spans="17:31" ht="12.75"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</row>
    <row r="107" spans="17:31" ht="12.75"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</row>
    <row r="108" spans="17:31" ht="12.75"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</row>
    <row r="109" spans="17:31" ht="12.75"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</row>
    <row r="110" spans="17:31" ht="12.75"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</row>
    <row r="111" spans="17:31" ht="12.75"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</row>
    <row r="112" spans="17:31" ht="12.75"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</row>
    <row r="113" spans="17:31" ht="12.75"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</row>
    <row r="114" spans="17:31" ht="12.75"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</row>
    <row r="115" spans="17:31" ht="12.75"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</row>
    <row r="116" spans="17:31" ht="12.75"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</row>
    <row r="117" spans="17:31" ht="12.75"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</row>
    <row r="118" spans="17:31" ht="12.75"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</row>
    <row r="119" spans="17:31" ht="12.75"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</row>
    <row r="120" spans="17:31" ht="12.75"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</row>
    <row r="121" spans="17:31" ht="12.75"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</row>
    <row r="122" spans="17:31" ht="12.75"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</row>
    <row r="123" spans="17:31" ht="12.75"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</row>
    <row r="124" spans="17:31" ht="12.75"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</row>
    <row r="125" spans="17:31" ht="12.75"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</row>
    <row r="126" spans="17:31" ht="12.75"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</row>
    <row r="127" spans="17:31" ht="12.75"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</row>
    <row r="128" spans="17:31" ht="12.75"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</row>
    <row r="129" spans="17:31" ht="12.75"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</row>
    <row r="130" spans="17:31" ht="12.75"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</row>
    <row r="131" spans="17:31" ht="12.75"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</row>
    <row r="132" spans="17:31" ht="12.75"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</row>
    <row r="133" spans="17:31" ht="12.75"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</row>
    <row r="134" spans="17:31" ht="12.75"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</row>
    <row r="135" spans="17:31" ht="12.75"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</row>
    <row r="136" spans="17:31" ht="12.75"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</row>
    <row r="137" spans="17:31" ht="12.75"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</row>
    <row r="138" spans="17:31" ht="12.75"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</row>
    <row r="139" spans="17:31" ht="12.75"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</row>
    <row r="140" spans="17:31" ht="12.75"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</row>
    <row r="141" spans="17:31" ht="12.75"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</row>
    <row r="142" spans="17:31" ht="12.75"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</row>
    <row r="143" spans="17:31" ht="12.75"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</row>
    <row r="144" spans="17:31" ht="12.75"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</row>
    <row r="145" spans="17:31" ht="12.75"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</row>
    <row r="146" spans="17:31" ht="12.75"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</row>
    <row r="147" spans="17:31" ht="12.75"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</row>
    <row r="148" spans="17:31" ht="12.75"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</row>
    <row r="149" spans="17:31" ht="12.75"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</row>
    <row r="150" spans="17:31" ht="12.75"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</row>
    <row r="151" spans="17:31" ht="12.75"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</row>
    <row r="152" spans="17:31" ht="12.75"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</row>
    <row r="153" spans="17:31" ht="12.75"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</row>
    <row r="154" spans="17:31" ht="12.75"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</row>
    <row r="155" spans="17:31" ht="12.75"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</row>
    <row r="156" spans="17:31" ht="12.75"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</row>
    <row r="157" spans="17:31" ht="12.75"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</row>
    <row r="158" spans="17:31" ht="12.75"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</row>
    <row r="159" spans="17:31" ht="12.75"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</row>
    <row r="160" spans="17:31" ht="12.75"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</row>
    <row r="161" spans="17:31" ht="12.75"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</row>
    <row r="162" spans="17:31" ht="12.75"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</row>
    <row r="163" spans="17:31" ht="12.75"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</row>
    <row r="164" spans="17:31" ht="12.75"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</row>
    <row r="165" spans="17:31" ht="12.75"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</row>
    <row r="166" spans="17:31" ht="12.75"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</row>
    <row r="167" spans="17:31" ht="12.75"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</row>
    <row r="168" spans="17:31" ht="12.75"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</row>
    <row r="169" spans="17:31" ht="12.75"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</row>
    <row r="170" spans="17:31" ht="12.75"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</row>
    <row r="171" spans="17:31" ht="12.75"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</row>
    <row r="172" spans="17:31" ht="12.75"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</row>
    <row r="173" spans="17:31" ht="12.75"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</row>
    <row r="174" spans="17:31" ht="12.75"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</row>
    <row r="175" spans="17:31" ht="12.75"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</row>
    <row r="176" spans="17:31" ht="12.75"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</row>
    <row r="177" spans="17:31" ht="12.75"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</row>
    <row r="178" spans="17:31" ht="12.75"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</row>
    <row r="179" spans="17:31" ht="12.75"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</row>
    <row r="180" spans="17:31" ht="12.75"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</row>
    <row r="181" spans="17:31" ht="12.75"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</row>
    <row r="182" spans="17:31" ht="12.75"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</row>
    <row r="183" spans="17:31" ht="12.75"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</row>
    <row r="184" spans="17:31" ht="12.75"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</row>
    <row r="185" spans="17:31" ht="12.75"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</row>
    <row r="186" spans="17:31" ht="12.75"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</row>
    <row r="187" spans="17:31" ht="12.75"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</row>
    <row r="188" spans="17:31" ht="12.75"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</row>
    <row r="189" spans="17:31" ht="12.75"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</row>
    <row r="190" spans="17:31" ht="12.75"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</row>
    <row r="191" spans="17:31" ht="12.75"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</row>
    <row r="192" spans="17:31" ht="12.75"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</row>
    <row r="193" spans="17:31" ht="12.75"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</row>
    <row r="194" spans="17:31" ht="12.75"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</row>
    <row r="195" spans="17:31" ht="12.75"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</row>
    <row r="196" spans="17:31" ht="12.75"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</row>
    <row r="197" spans="17:31" ht="12.75"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</row>
    <row r="198" spans="17:31" ht="12.75"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</row>
    <row r="199" spans="17:31" ht="12.75"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</row>
    <row r="200" spans="17:31" ht="12.75"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</row>
    <row r="201" spans="17:31" ht="12.75"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</row>
    <row r="202" spans="17:31" ht="12.75"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</row>
    <row r="203" spans="17:31" ht="12.75"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</row>
    <row r="204" spans="17:31" ht="12.75"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</row>
    <row r="205" spans="17:31" ht="12.75"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</row>
    <row r="206" spans="17:31" ht="12.75"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</row>
    <row r="207" spans="17:31" ht="12.75"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</row>
    <row r="208" spans="17:31" ht="12.75"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</row>
    <row r="209" spans="17:31" ht="12.75"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</row>
    <row r="210" spans="17:31" ht="12.75"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</row>
    <row r="211" spans="17:31" ht="12.75"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</row>
    <row r="212" spans="17:31" ht="12.75"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</row>
    <row r="213" spans="17:31" ht="12.75"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</row>
    <row r="214" spans="17:31" ht="12.75"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</row>
    <row r="215" spans="17:31" ht="12.75"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</row>
    <row r="216" spans="17:31" ht="12.75"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</row>
    <row r="217" spans="17:31" ht="12.75"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</row>
    <row r="218" spans="17:31" ht="12.75"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</row>
    <row r="219" spans="17:31" ht="12.75"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</row>
    <row r="220" spans="17:31" ht="12.75"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</row>
    <row r="221" spans="17:31" ht="12.75"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</row>
  </sheetData>
  <sheetProtection/>
  <mergeCells count="23">
    <mergeCell ref="D14:D18"/>
    <mergeCell ref="E14:E18"/>
    <mergeCell ref="L15:L18"/>
    <mergeCell ref="J15:J18"/>
    <mergeCell ref="N15:N18"/>
    <mergeCell ref="H15:H18"/>
    <mergeCell ref="A6:P6"/>
    <mergeCell ref="A7:P7"/>
    <mergeCell ref="K9:N9"/>
    <mergeCell ref="F15:F18"/>
    <mergeCell ref="B14:B18"/>
    <mergeCell ref="G15:G18"/>
    <mergeCell ref="O9:P9"/>
    <mergeCell ref="M15:M18"/>
    <mergeCell ref="C14:C18"/>
    <mergeCell ref="P15:P18"/>
    <mergeCell ref="B40:C40"/>
    <mergeCell ref="A14:A18"/>
    <mergeCell ref="L14:P14"/>
    <mergeCell ref="K15:K18"/>
    <mergeCell ref="F14:K14"/>
    <mergeCell ref="I15:I18"/>
    <mergeCell ref="O15:O18"/>
  </mergeCells>
  <printOptions horizontalCentered="1"/>
  <pageMargins left="0.5905511811023623" right="0.1968503937007874" top="0.984251968503937" bottom="0.7874015748031497" header="0" footer="0"/>
  <pageSetup fitToHeight="0" fitToWidth="0" horizontalDpi="300" verticalDpi="300" orientation="landscape" paperSize="9" scale="93" r:id="rId1"/>
  <headerFooter alignWithMargins="0">
    <oddHeader>&amp;L&amp;8
Noteikumi par Latvijas būvnormatīvu
LBN 501-15 "Būvizmaksu noteikšanas kārtība"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27"/>
  <sheetViews>
    <sheetView zoomScale="90" zoomScaleNormal="90" zoomScalePageLayoutView="0" workbookViewId="0" topLeftCell="A17">
      <selection activeCell="N46" sqref="N46"/>
    </sheetView>
  </sheetViews>
  <sheetFormatPr defaultColWidth="9.140625" defaultRowHeight="12.75"/>
  <cols>
    <col min="1" max="1" width="4.421875" style="4" customWidth="1"/>
    <col min="2" max="2" width="8.8515625" style="4" customWidth="1"/>
    <col min="3" max="3" width="30.8515625" style="4" customWidth="1"/>
    <col min="4" max="4" width="6.57421875" style="4" customWidth="1"/>
    <col min="5" max="5" width="7.421875" style="4" customWidth="1"/>
    <col min="6" max="6" width="6.7109375" style="4" customWidth="1"/>
    <col min="7" max="7" width="7.140625" style="4" customWidth="1"/>
    <col min="8" max="8" width="7.00390625" style="4" customWidth="1"/>
    <col min="9" max="9" width="7.140625" style="4" customWidth="1"/>
    <col min="10" max="10" width="7.421875" style="4" customWidth="1"/>
    <col min="11" max="11" width="9.140625" style="4" customWidth="1"/>
    <col min="12" max="12" width="9.28125" style="4" customWidth="1"/>
    <col min="13" max="13" width="8.7109375" style="4" customWidth="1"/>
    <col min="14" max="14" width="9.140625" style="4" customWidth="1"/>
    <col min="15" max="15" width="8.57421875" style="4" customWidth="1"/>
    <col min="16" max="16" width="10.140625" style="4" customWidth="1"/>
    <col min="17" max="16384" width="9.140625" style="4" customWidth="1"/>
  </cols>
  <sheetData>
    <row r="1" ht="15" customHeight="1">
      <c r="A1" s="4" t="s">
        <v>353</v>
      </c>
    </row>
    <row r="2" ht="15" customHeight="1">
      <c r="A2" s="4" t="s">
        <v>354</v>
      </c>
    </row>
    <row r="3" ht="15" customHeight="1">
      <c r="A3" s="4" t="s">
        <v>198</v>
      </c>
    </row>
    <row r="4" ht="15" customHeight="1">
      <c r="A4" s="4" t="s">
        <v>422</v>
      </c>
    </row>
    <row r="6" spans="1:16" ht="12.75">
      <c r="A6" s="172" t="s">
        <v>246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6" ht="12.75">
      <c r="A7" s="173" t="s">
        <v>241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ht="12.75">
      <c r="P8" s="7"/>
    </row>
    <row r="9" spans="11:16" ht="12.75">
      <c r="K9" s="174" t="s">
        <v>425</v>
      </c>
      <c r="L9" s="174"/>
      <c r="M9" s="174"/>
      <c r="N9" s="174"/>
      <c r="O9" s="178">
        <f>P46</f>
        <v>0</v>
      </c>
      <c r="P9" s="178"/>
    </row>
    <row r="10" spans="10:16" ht="13.5" customHeight="1">
      <c r="J10" s="8"/>
      <c r="K10" s="7"/>
      <c r="L10" s="10"/>
      <c r="M10" s="9"/>
      <c r="N10" s="8"/>
      <c r="O10" s="8"/>
      <c r="P10" s="9"/>
    </row>
    <row r="11" spans="1:16" ht="12.75">
      <c r="A11" s="4" t="s">
        <v>251</v>
      </c>
      <c r="J11" s="8"/>
      <c r="K11" s="7"/>
      <c r="L11" s="10"/>
      <c r="M11" s="9"/>
      <c r="N11" s="8"/>
      <c r="O11" s="8"/>
      <c r="P11" s="9"/>
    </row>
    <row r="12" spans="1:5" ht="12.75">
      <c r="A12" s="11" t="s">
        <v>252</v>
      </c>
      <c r="B12" s="11"/>
      <c r="C12" s="12"/>
      <c r="D12" s="12"/>
      <c r="E12" s="12"/>
    </row>
    <row r="13" spans="6:16" ht="12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5" customFormat="1" ht="12.75" customHeight="1">
      <c r="A14" s="175" t="s">
        <v>203</v>
      </c>
      <c r="B14" s="175" t="s">
        <v>247</v>
      </c>
      <c r="C14" s="175" t="s">
        <v>248</v>
      </c>
      <c r="D14" s="175" t="s">
        <v>209</v>
      </c>
      <c r="E14" s="175" t="s">
        <v>212</v>
      </c>
      <c r="F14" s="176" t="s">
        <v>207</v>
      </c>
      <c r="G14" s="176"/>
      <c r="H14" s="176"/>
      <c r="I14" s="176"/>
      <c r="J14" s="176"/>
      <c r="K14" s="176"/>
      <c r="L14" s="176" t="s">
        <v>208</v>
      </c>
      <c r="M14" s="176"/>
      <c r="N14" s="176"/>
      <c r="O14" s="176"/>
      <c r="P14" s="176"/>
    </row>
    <row r="15" spans="1:16" s="5" customFormat="1" ht="12.75" customHeight="1">
      <c r="A15" s="175"/>
      <c r="B15" s="175"/>
      <c r="C15" s="175"/>
      <c r="D15" s="175"/>
      <c r="E15" s="175"/>
      <c r="F15" s="171" t="s">
        <v>210</v>
      </c>
      <c r="G15" s="171" t="s">
        <v>451</v>
      </c>
      <c r="H15" s="171" t="s">
        <v>270</v>
      </c>
      <c r="I15" s="171" t="s">
        <v>271</v>
      </c>
      <c r="J15" s="171" t="s">
        <v>272</v>
      </c>
      <c r="K15" s="175" t="s">
        <v>273</v>
      </c>
      <c r="L15" s="171" t="s">
        <v>213</v>
      </c>
      <c r="M15" s="171" t="s">
        <v>270</v>
      </c>
      <c r="N15" s="171" t="s">
        <v>271</v>
      </c>
      <c r="O15" s="171" t="s">
        <v>272</v>
      </c>
      <c r="P15" s="175" t="s">
        <v>274</v>
      </c>
    </row>
    <row r="16" spans="1:16" s="5" customFormat="1" ht="12.75" customHeight="1">
      <c r="A16" s="175"/>
      <c r="B16" s="175"/>
      <c r="C16" s="175"/>
      <c r="D16" s="175"/>
      <c r="E16" s="175"/>
      <c r="F16" s="171"/>
      <c r="G16" s="171"/>
      <c r="H16" s="171"/>
      <c r="I16" s="171"/>
      <c r="J16" s="171"/>
      <c r="K16" s="175"/>
      <c r="L16" s="171"/>
      <c r="M16" s="171"/>
      <c r="N16" s="171"/>
      <c r="O16" s="171"/>
      <c r="P16" s="175"/>
    </row>
    <row r="17" spans="1:16" s="5" customFormat="1" ht="12.75" customHeight="1">
      <c r="A17" s="175"/>
      <c r="B17" s="175"/>
      <c r="C17" s="175"/>
      <c r="D17" s="175"/>
      <c r="E17" s="175"/>
      <c r="F17" s="171"/>
      <c r="G17" s="171"/>
      <c r="H17" s="171"/>
      <c r="I17" s="171"/>
      <c r="J17" s="171"/>
      <c r="K17" s="175"/>
      <c r="L17" s="171"/>
      <c r="M17" s="171"/>
      <c r="N17" s="171"/>
      <c r="O17" s="171"/>
      <c r="P17" s="175"/>
    </row>
    <row r="18" spans="1:16" s="5" customFormat="1" ht="12.75" customHeight="1">
      <c r="A18" s="175"/>
      <c r="B18" s="175"/>
      <c r="C18" s="175"/>
      <c r="D18" s="175"/>
      <c r="E18" s="175"/>
      <c r="F18" s="171"/>
      <c r="G18" s="171"/>
      <c r="H18" s="171"/>
      <c r="I18" s="171"/>
      <c r="J18" s="171"/>
      <c r="K18" s="175"/>
      <c r="L18" s="171"/>
      <c r="M18" s="171"/>
      <c r="N18" s="171"/>
      <c r="O18" s="171"/>
      <c r="P18" s="175"/>
    </row>
    <row r="19" spans="1:16" s="5" customFormat="1" ht="12.75" customHeight="1">
      <c r="A19" s="13" t="s">
        <v>216</v>
      </c>
      <c r="B19" s="13" t="s">
        <v>217</v>
      </c>
      <c r="C19" s="13" t="s">
        <v>218</v>
      </c>
      <c r="D19" s="13" t="s">
        <v>219</v>
      </c>
      <c r="E19" s="13" t="s">
        <v>220</v>
      </c>
      <c r="F19" s="13" t="s">
        <v>221</v>
      </c>
      <c r="G19" s="13" t="s">
        <v>222</v>
      </c>
      <c r="H19" s="13" t="s">
        <v>223</v>
      </c>
      <c r="I19" s="13" t="s">
        <v>224</v>
      </c>
      <c r="J19" s="13" t="s">
        <v>225</v>
      </c>
      <c r="K19" s="13" t="s">
        <v>226</v>
      </c>
      <c r="L19" s="13" t="s">
        <v>227</v>
      </c>
      <c r="M19" s="13" t="s">
        <v>228</v>
      </c>
      <c r="N19" s="13" t="s">
        <v>229</v>
      </c>
      <c r="O19" s="13" t="s">
        <v>230</v>
      </c>
      <c r="P19" s="13" t="s">
        <v>231</v>
      </c>
    </row>
    <row r="20" spans="1:16" s="5" customFormat="1" ht="18" customHeight="1">
      <c r="A20" s="23"/>
      <c r="B20" s="23"/>
      <c r="C20" s="14" t="s">
        <v>309</v>
      </c>
      <c r="D20" s="18"/>
      <c r="E20" s="18"/>
      <c r="F20" s="18"/>
      <c r="G20" s="18"/>
      <c r="H20" s="18"/>
      <c r="I20" s="18"/>
      <c r="J20" s="18"/>
      <c r="K20" s="26"/>
      <c r="L20" s="26"/>
      <c r="M20" s="26"/>
      <c r="N20" s="26"/>
      <c r="O20" s="26"/>
      <c r="P20" s="26"/>
    </row>
    <row r="21" spans="1:16" s="5" customFormat="1" ht="18" customHeight="1">
      <c r="A21" s="14">
        <v>1</v>
      </c>
      <c r="B21" s="14" t="s">
        <v>47</v>
      </c>
      <c r="C21" s="16" t="s">
        <v>48</v>
      </c>
      <c r="D21" s="14" t="s">
        <v>206</v>
      </c>
      <c r="E21" s="15">
        <v>6</v>
      </c>
      <c r="F21" s="1"/>
      <c r="G21" s="15"/>
      <c r="H21" s="56"/>
      <c r="I21" s="15"/>
      <c r="J21" s="15"/>
      <c r="K21" s="2"/>
      <c r="L21" s="2"/>
      <c r="M21" s="2"/>
      <c r="N21" s="2"/>
      <c r="O21" s="2"/>
      <c r="P21" s="3"/>
    </row>
    <row r="22" spans="1:16" s="5" customFormat="1" ht="18" customHeight="1">
      <c r="A22" s="14">
        <v>2</v>
      </c>
      <c r="B22" s="14" t="s">
        <v>49</v>
      </c>
      <c r="C22" s="16" t="s">
        <v>50</v>
      </c>
      <c r="D22" s="14" t="s">
        <v>448</v>
      </c>
      <c r="E22" s="15">
        <v>13.8</v>
      </c>
      <c r="F22" s="1"/>
      <c r="G22" s="15"/>
      <c r="H22" s="56"/>
      <c r="I22" s="15"/>
      <c r="J22" s="15"/>
      <c r="K22" s="2"/>
      <c r="L22" s="2"/>
      <c r="M22" s="2"/>
      <c r="N22" s="2"/>
      <c r="O22" s="2"/>
      <c r="P22" s="3"/>
    </row>
    <row r="23" spans="1:16" s="5" customFormat="1" ht="18" customHeight="1">
      <c r="A23" s="14">
        <v>3</v>
      </c>
      <c r="B23" s="14" t="s">
        <v>239</v>
      </c>
      <c r="C23" s="16" t="s">
        <v>343</v>
      </c>
      <c r="D23" s="14" t="s">
        <v>448</v>
      </c>
      <c r="E23" s="15">
        <v>5</v>
      </c>
      <c r="F23" s="1"/>
      <c r="G23" s="15"/>
      <c r="H23" s="56"/>
      <c r="I23" s="15"/>
      <c r="J23" s="15"/>
      <c r="K23" s="2"/>
      <c r="L23" s="2"/>
      <c r="M23" s="2"/>
      <c r="N23" s="2"/>
      <c r="O23" s="2"/>
      <c r="P23" s="3"/>
    </row>
    <row r="24" spans="1:16" s="5" customFormat="1" ht="18" customHeight="1">
      <c r="A24" s="14"/>
      <c r="B24" s="14"/>
      <c r="C24" s="14" t="s">
        <v>255</v>
      </c>
      <c r="D24" s="14"/>
      <c r="E24" s="15"/>
      <c r="F24" s="1"/>
      <c r="G24" s="15"/>
      <c r="H24" s="56"/>
      <c r="I24" s="15"/>
      <c r="J24" s="15"/>
      <c r="K24" s="2"/>
      <c r="L24" s="2"/>
      <c r="M24" s="2"/>
      <c r="N24" s="2"/>
      <c r="O24" s="2"/>
      <c r="P24" s="3"/>
    </row>
    <row r="25" spans="1:16" s="5" customFormat="1" ht="18" customHeight="1">
      <c r="A25" s="14">
        <v>4</v>
      </c>
      <c r="B25" s="14" t="s">
        <v>51</v>
      </c>
      <c r="C25" s="16" t="s">
        <v>52</v>
      </c>
      <c r="D25" s="14"/>
      <c r="E25" s="15"/>
      <c r="F25" s="1"/>
      <c r="G25" s="15"/>
      <c r="H25" s="56"/>
      <c r="I25" s="15"/>
      <c r="J25" s="15"/>
      <c r="K25" s="2"/>
      <c r="L25" s="2"/>
      <c r="M25" s="2"/>
      <c r="N25" s="2"/>
      <c r="O25" s="2"/>
      <c r="P25" s="3"/>
    </row>
    <row r="26" spans="1:16" s="5" customFormat="1" ht="18" customHeight="1">
      <c r="A26" s="14"/>
      <c r="B26" s="14"/>
      <c r="C26" s="16" t="s">
        <v>201</v>
      </c>
      <c r="D26" s="14" t="s">
        <v>206</v>
      </c>
      <c r="E26" s="15">
        <v>10</v>
      </c>
      <c r="F26" s="1"/>
      <c r="G26" s="15"/>
      <c r="H26" s="56"/>
      <c r="I26" s="15"/>
      <c r="J26" s="15"/>
      <c r="K26" s="2"/>
      <c r="L26" s="2"/>
      <c r="M26" s="2"/>
      <c r="N26" s="2"/>
      <c r="O26" s="2"/>
      <c r="P26" s="3"/>
    </row>
    <row r="27" spans="1:16" s="5" customFormat="1" ht="18" customHeight="1">
      <c r="A27" s="14"/>
      <c r="B27" s="14"/>
      <c r="C27" s="16" t="s">
        <v>53</v>
      </c>
      <c r="D27" s="14"/>
      <c r="E27" s="15"/>
      <c r="F27" s="1"/>
      <c r="G27" s="15"/>
      <c r="H27" s="56"/>
      <c r="I27" s="15"/>
      <c r="J27" s="15"/>
      <c r="K27" s="2"/>
      <c r="L27" s="2"/>
      <c r="M27" s="2"/>
      <c r="N27" s="2"/>
      <c r="O27" s="2"/>
      <c r="P27" s="3"/>
    </row>
    <row r="28" spans="1:16" s="5" customFormat="1" ht="18" customHeight="1">
      <c r="A28" s="14"/>
      <c r="B28" s="14"/>
      <c r="C28" s="16" t="s">
        <v>54</v>
      </c>
      <c r="D28" s="14" t="s">
        <v>214</v>
      </c>
      <c r="E28" s="15">
        <v>2</v>
      </c>
      <c r="F28" s="1"/>
      <c r="G28" s="15"/>
      <c r="H28" s="56"/>
      <c r="I28" s="15"/>
      <c r="J28" s="15"/>
      <c r="K28" s="2"/>
      <c r="L28" s="2"/>
      <c r="M28" s="2"/>
      <c r="N28" s="2"/>
      <c r="O28" s="2"/>
      <c r="P28" s="3"/>
    </row>
    <row r="29" spans="1:16" s="5" customFormat="1" ht="18" customHeight="1">
      <c r="A29" s="14"/>
      <c r="B29" s="14"/>
      <c r="C29" s="16" t="s">
        <v>55</v>
      </c>
      <c r="D29" s="14" t="s">
        <v>214</v>
      </c>
      <c r="E29" s="15">
        <v>2</v>
      </c>
      <c r="F29" s="1"/>
      <c r="G29" s="15"/>
      <c r="H29" s="56"/>
      <c r="I29" s="15"/>
      <c r="J29" s="15"/>
      <c r="K29" s="2"/>
      <c r="L29" s="2"/>
      <c r="M29" s="2"/>
      <c r="N29" s="2"/>
      <c r="O29" s="2"/>
      <c r="P29" s="3"/>
    </row>
    <row r="30" spans="1:16" s="5" customFormat="1" ht="18" customHeight="1">
      <c r="A30" s="14"/>
      <c r="B30" s="14"/>
      <c r="C30" s="16" t="s">
        <v>56</v>
      </c>
      <c r="D30" s="14" t="s">
        <v>214</v>
      </c>
      <c r="E30" s="15">
        <v>1</v>
      </c>
      <c r="F30" s="1"/>
      <c r="G30" s="15"/>
      <c r="H30" s="56"/>
      <c r="I30" s="15"/>
      <c r="J30" s="15"/>
      <c r="K30" s="2"/>
      <c r="L30" s="2"/>
      <c r="M30" s="2"/>
      <c r="N30" s="2"/>
      <c r="O30" s="2"/>
      <c r="P30" s="3"/>
    </row>
    <row r="31" spans="1:16" s="5" customFormat="1" ht="18" customHeight="1">
      <c r="A31" s="14"/>
      <c r="B31" s="14"/>
      <c r="C31" s="16" t="s">
        <v>57</v>
      </c>
      <c r="D31" s="14"/>
      <c r="E31" s="15"/>
      <c r="F31" s="1"/>
      <c r="G31" s="15"/>
      <c r="H31" s="56"/>
      <c r="I31" s="15"/>
      <c r="J31" s="15"/>
      <c r="K31" s="2"/>
      <c r="L31" s="2"/>
      <c r="M31" s="2"/>
      <c r="N31" s="2"/>
      <c r="O31" s="2"/>
      <c r="P31" s="3"/>
    </row>
    <row r="32" spans="1:16" s="5" customFormat="1" ht="18" customHeight="1">
      <c r="A32" s="14"/>
      <c r="B32" s="14"/>
      <c r="C32" s="16" t="s">
        <v>58</v>
      </c>
      <c r="D32" s="14" t="s">
        <v>214</v>
      </c>
      <c r="E32" s="15">
        <v>2</v>
      </c>
      <c r="F32" s="1"/>
      <c r="G32" s="15"/>
      <c r="H32" s="56"/>
      <c r="I32" s="15"/>
      <c r="J32" s="15"/>
      <c r="K32" s="2"/>
      <c r="L32" s="2"/>
      <c r="M32" s="2"/>
      <c r="N32" s="2"/>
      <c r="O32" s="2"/>
      <c r="P32" s="3"/>
    </row>
    <row r="33" spans="1:16" s="5" customFormat="1" ht="18" customHeight="1">
      <c r="A33" s="14"/>
      <c r="B33" s="14"/>
      <c r="C33" s="16" t="s">
        <v>55</v>
      </c>
      <c r="D33" s="14" t="s">
        <v>206</v>
      </c>
      <c r="E33" s="15">
        <v>2</v>
      </c>
      <c r="F33" s="1"/>
      <c r="G33" s="15"/>
      <c r="H33" s="56"/>
      <c r="I33" s="15"/>
      <c r="J33" s="15"/>
      <c r="K33" s="2"/>
      <c r="L33" s="2"/>
      <c r="M33" s="2"/>
      <c r="N33" s="2"/>
      <c r="O33" s="2"/>
      <c r="P33" s="3"/>
    </row>
    <row r="34" spans="1:16" s="5" customFormat="1" ht="18" customHeight="1">
      <c r="A34" s="14"/>
      <c r="B34" s="14"/>
      <c r="C34" s="16" t="s">
        <v>56</v>
      </c>
      <c r="D34" s="14" t="s">
        <v>214</v>
      </c>
      <c r="E34" s="15">
        <v>1</v>
      </c>
      <c r="F34" s="1"/>
      <c r="G34" s="15"/>
      <c r="H34" s="56"/>
      <c r="I34" s="15"/>
      <c r="J34" s="15"/>
      <c r="K34" s="2"/>
      <c r="L34" s="2"/>
      <c r="M34" s="2"/>
      <c r="N34" s="2"/>
      <c r="O34" s="2"/>
      <c r="P34" s="3"/>
    </row>
    <row r="35" spans="1:16" s="5" customFormat="1" ht="18" customHeight="1">
      <c r="A35" s="14">
        <v>5</v>
      </c>
      <c r="B35" s="14" t="s">
        <v>242</v>
      </c>
      <c r="C35" s="16" t="s">
        <v>59</v>
      </c>
      <c r="D35" s="14" t="s">
        <v>448</v>
      </c>
      <c r="E35" s="15">
        <v>22.83</v>
      </c>
      <c r="F35" s="1"/>
      <c r="G35" s="15"/>
      <c r="H35" s="56"/>
      <c r="I35" s="15"/>
      <c r="J35" s="15"/>
      <c r="K35" s="2"/>
      <c r="L35" s="2"/>
      <c r="M35" s="2"/>
      <c r="N35" s="2"/>
      <c r="O35" s="2"/>
      <c r="P35" s="3"/>
    </row>
    <row r="36" spans="1:16" s="5" customFormat="1" ht="27" customHeight="1">
      <c r="A36" s="14"/>
      <c r="B36" s="14"/>
      <c r="C36" s="17" t="s">
        <v>60</v>
      </c>
      <c r="D36" s="14"/>
      <c r="E36" s="15"/>
      <c r="F36" s="1"/>
      <c r="G36" s="15"/>
      <c r="H36" s="56"/>
      <c r="I36" s="15"/>
      <c r="J36" s="15"/>
      <c r="K36" s="2"/>
      <c r="L36" s="2"/>
      <c r="M36" s="2"/>
      <c r="N36" s="2"/>
      <c r="O36" s="2"/>
      <c r="P36" s="3"/>
    </row>
    <row r="37" spans="1:16" s="5" customFormat="1" ht="18" customHeight="1">
      <c r="A37" s="14"/>
      <c r="B37" s="14"/>
      <c r="C37" s="16" t="s">
        <v>61</v>
      </c>
      <c r="D37" s="14" t="s">
        <v>205</v>
      </c>
      <c r="E37" s="15">
        <v>30</v>
      </c>
      <c r="F37" s="1"/>
      <c r="G37" s="15"/>
      <c r="H37" s="56"/>
      <c r="I37" s="15"/>
      <c r="J37" s="15"/>
      <c r="K37" s="2"/>
      <c r="L37" s="2"/>
      <c r="M37" s="2"/>
      <c r="N37" s="2"/>
      <c r="O37" s="2"/>
      <c r="P37" s="3"/>
    </row>
    <row r="38" spans="1:16" s="5" customFormat="1" ht="18" customHeight="1">
      <c r="A38" s="14"/>
      <c r="B38" s="14"/>
      <c r="C38" s="16" t="s">
        <v>62</v>
      </c>
      <c r="D38" s="14" t="s">
        <v>214</v>
      </c>
      <c r="E38" s="15">
        <v>15</v>
      </c>
      <c r="F38" s="1"/>
      <c r="G38" s="15"/>
      <c r="H38" s="56"/>
      <c r="I38" s="15"/>
      <c r="J38" s="15"/>
      <c r="K38" s="2"/>
      <c r="L38" s="2"/>
      <c r="M38" s="2"/>
      <c r="N38" s="2"/>
      <c r="O38" s="2"/>
      <c r="P38" s="3"/>
    </row>
    <row r="39" spans="1:16" s="5" customFormat="1" ht="18" customHeight="1">
      <c r="A39" s="14"/>
      <c r="B39" s="14"/>
      <c r="C39" s="16" t="s">
        <v>63</v>
      </c>
      <c r="D39" s="14" t="s">
        <v>214</v>
      </c>
      <c r="E39" s="15">
        <v>15</v>
      </c>
      <c r="F39" s="1"/>
      <c r="G39" s="15"/>
      <c r="H39" s="56"/>
      <c r="I39" s="15"/>
      <c r="J39" s="15"/>
      <c r="K39" s="2"/>
      <c r="L39" s="2"/>
      <c r="M39" s="2"/>
      <c r="N39" s="2"/>
      <c r="O39" s="2"/>
      <c r="P39" s="3"/>
    </row>
    <row r="40" spans="1:16" s="5" customFormat="1" ht="18" customHeight="1">
      <c r="A40" s="14"/>
      <c r="B40" s="14"/>
      <c r="C40" s="16" t="s">
        <v>64</v>
      </c>
      <c r="D40" s="14" t="s">
        <v>215</v>
      </c>
      <c r="E40" s="15">
        <v>1</v>
      </c>
      <c r="F40" s="1"/>
      <c r="G40" s="15"/>
      <c r="H40" s="56"/>
      <c r="I40" s="15"/>
      <c r="J40" s="15"/>
      <c r="K40" s="2"/>
      <c r="L40" s="2"/>
      <c r="M40" s="2"/>
      <c r="N40" s="2"/>
      <c r="O40" s="2"/>
      <c r="P40" s="3"/>
    </row>
    <row r="41" spans="1:16" s="5" customFormat="1" ht="18" customHeight="1">
      <c r="A41" s="14">
        <v>6</v>
      </c>
      <c r="B41" s="14" t="s">
        <v>239</v>
      </c>
      <c r="C41" s="16" t="s">
        <v>65</v>
      </c>
      <c r="D41" s="14"/>
      <c r="E41" s="15"/>
      <c r="F41" s="1"/>
      <c r="G41" s="15"/>
      <c r="H41" s="56"/>
      <c r="I41" s="15"/>
      <c r="J41" s="15"/>
      <c r="K41" s="2"/>
      <c r="L41" s="2"/>
      <c r="M41" s="2"/>
      <c r="N41" s="2"/>
      <c r="O41" s="2"/>
      <c r="P41" s="3"/>
    </row>
    <row r="42" spans="1:16" s="5" customFormat="1" ht="18" customHeight="1">
      <c r="A42" s="14"/>
      <c r="B42" s="14"/>
      <c r="C42" s="16" t="s">
        <v>66</v>
      </c>
      <c r="D42" s="14" t="s">
        <v>448</v>
      </c>
      <c r="E42" s="15">
        <v>5</v>
      </c>
      <c r="F42" s="1"/>
      <c r="G42" s="15"/>
      <c r="H42" s="56"/>
      <c r="I42" s="15"/>
      <c r="J42" s="15"/>
      <c r="K42" s="2"/>
      <c r="L42" s="2"/>
      <c r="M42" s="2"/>
      <c r="N42" s="2"/>
      <c r="O42" s="2"/>
      <c r="P42" s="3"/>
    </row>
    <row r="43" spans="1:16" s="5" customFormat="1" ht="18" customHeight="1">
      <c r="A43" s="14"/>
      <c r="B43" s="14"/>
      <c r="C43" s="16" t="s">
        <v>67</v>
      </c>
      <c r="D43" s="14" t="s">
        <v>215</v>
      </c>
      <c r="E43" s="15">
        <v>1</v>
      </c>
      <c r="F43" s="1"/>
      <c r="G43" s="15"/>
      <c r="H43" s="56"/>
      <c r="I43" s="15"/>
      <c r="J43" s="15"/>
      <c r="K43" s="2"/>
      <c r="L43" s="2"/>
      <c r="M43" s="2"/>
      <c r="N43" s="2"/>
      <c r="O43" s="2"/>
      <c r="P43" s="3"/>
    </row>
    <row r="44" spans="1:32" ht="18" customHeight="1">
      <c r="A44" s="18"/>
      <c r="B44" s="177" t="s">
        <v>211</v>
      </c>
      <c r="C44" s="177"/>
      <c r="D44" s="19" t="s">
        <v>275</v>
      </c>
      <c r="E44" s="15"/>
      <c r="F44" s="6"/>
      <c r="G44" s="6"/>
      <c r="H44" s="6"/>
      <c r="I44" s="6"/>
      <c r="J44" s="6"/>
      <c r="K44" s="6"/>
      <c r="L44" s="6">
        <f>SUM(L21:L43)</f>
        <v>0</v>
      </c>
      <c r="M44" s="6">
        <f>SUM(M21:M43)</f>
        <v>0</v>
      </c>
      <c r="N44" s="6">
        <f>SUM(N21:N43)</f>
        <v>0</v>
      </c>
      <c r="O44" s="6">
        <f>SUM(O21:O43)</f>
        <v>0</v>
      </c>
      <c r="P44" s="6">
        <f>SUM(P21:P43)</f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8" customHeight="1">
      <c r="A45" s="18"/>
      <c r="B45" s="18"/>
      <c r="C45" s="18" t="s">
        <v>237</v>
      </c>
      <c r="D45" s="20" t="s">
        <v>238</v>
      </c>
      <c r="E45" s="15" t="s">
        <v>200</v>
      </c>
      <c r="F45" s="21"/>
      <c r="G45" s="21"/>
      <c r="H45" s="21"/>
      <c r="I45" s="21"/>
      <c r="J45" s="21"/>
      <c r="K45" s="21"/>
      <c r="L45" s="15"/>
      <c r="M45" s="15"/>
      <c r="N45" s="15">
        <f>N44*0.05</f>
        <v>0</v>
      </c>
      <c r="O45" s="15"/>
      <c r="P45" s="15">
        <f>SUM(N45:O45)</f>
        <v>0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8" customHeight="1">
      <c r="A46" s="18"/>
      <c r="B46" s="18"/>
      <c r="C46" s="22" t="s">
        <v>245</v>
      </c>
      <c r="D46" s="25" t="s">
        <v>275</v>
      </c>
      <c r="E46" s="21"/>
      <c r="F46" s="21"/>
      <c r="G46" s="21"/>
      <c r="H46" s="21"/>
      <c r="I46" s="21"/>
      <c r="J46" s="21"/>
      <c r="K46" s="21"/>
      <c r="L46" s="6">
        <f>SUM(L44)</f>
        <v>0</v>
      </c>
      <c r="M46" s="6">
        <f>SUM(M44)</f>
        <v>0</v>
      </c>
      <c r="N46" s="6">
        <f>SUM(N44:N45)</f>
        <v>0</v>
      </c>
      <c r="O46" s="6">
        <f>SUM(O44)</f>
        <v>0</v>
      </c>
      <c r="P46" s="6">
        <f>P44+P45</f>
        <v>0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8" customHeight="1">
      <c r="A47" s="5"/>
      <c r="B47" s="5"/>
      <c r="C47" s="27"/>
      <c r="D47" s="28"/>
      <c r="E47" s="11"/>
      <c r="F47" s="5"/>
      <c r="G47" s="5"/>
      <c r="H47" s="5"/>
      <c r="I47" s="5"/>
      <c r="J47" s="5"/>
      <c r="K47" s="5"/>
      <c r="L47" s="29"/>
      <c r="M47" s="29"/>
      <c r="N47" s="29"/>
      <c r="O47" s="29"/>
      <c r="P47" s="29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8" customHeight="1">
      <c r="A48" s="5"/>
      <c r="B48" s="5"/>
      <c r="C48" s="27"/>
      <c r="D48" s="28"/>
      <c r="E48" s="11"/>
      <c r="F48" s="5"/>
      <c r="G48" s="5"/>
      <c r="H48" s="5"/>
      <c r="I48" s="5"/>
      <c r="J48" s="5"/>
      <c r="K48" s="5"/>
      <c r="L48" s="29"/>
      <c r="M48" s="29"/>
      <c r="N48" s="29"/>
      <c r="O48" s="29"/>
      <c r="P48" s="29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8" customHeight="1">
      <c r="A49" s="5"/>
      <c r="B49" s="5"/>
      <c r="C49" s="27"/>
      <c r="D49" s="28"/>
      <c r="E49" s="11"/>
      <c r="F49" s="5"/>
      <c r="G49" s="5"/>
      <c r="H49" s="5"/>
      <c r="I49" s="5"/>
      <c r="J49" s="5"/>
      <c r="K49" s="5"/>
      <c r="L49" s="29"/>
      <c r="M49" s="29"/>
      <c r="N49" s="29"/>
      <c r="O49" s="29"/>
      <c r="P49" s="29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8" customHeight="1">
      <c r="A50" s="5"/>
      <c r="B50" s="5"/>
      <c r="C50" s="27"/>
      <c r="D50" s="28"/>
      <c r="E50" s="11"/>
      <c r="F50" s="5"/>
      <c r="G50" s="5"/>
      <c r="H50" s="5"/>
      <c r="I50" s="5"/>
      <c r="J50" s="5"/>
      <c r="K50" s="5"/>
      <c r="L50" s="29"/>
      <c r="M50" s="29"/>
      <c r="N50" s="29"/>
      <c r="O50" s="29"/>
      <c r="P50" s="29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2:32" ht="18" customHeight="1">
      <c r="B51" s="5" t="s">
        <v>426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2:16" s="5" customFormat="1" ht="18" customHeight="1">
      <c r="B52" s="5" t="s">
        <v>421</v>
      </c>
      <c r="D52" s="30"/>
      <c r="E52" s="31"/>
      <c r="L52" s="32"/>
      <c r="M52" s="33"/>
      <c r="N52" s="33"/>
      <c r="O52" s="33"/>
      <c r="P52" s="33"/>
    </row>
    <row r="53" spans="2:32" ht="18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7:32" ht="15" customHeight="1"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7:32" ht="12.75"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7:32" ht="12.75"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7:32" ht="12.75"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7:32" ht="12.75"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7:32" ht="12.75"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7:32" ht="12.75"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7:32" ht="12.75"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7:32" ht="12.75"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7:32" ht="12.75"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7:32" ht="12.75"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7:32" ht="12.75"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7:32" ht="12.75"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7:32" ht="12.75"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7:32" ht="12.75"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7:32" ht="12.75"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7:32" ht="12.75"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7:32" ht="12.75"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7:32" ht="12.75"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7:32" ht="12.75"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7:32" ht="12.75"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7:32" ht="12.75"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7:32" ht="12.75"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7:32" ht="12.75"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7:32" ht="12.75"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7:32" ht="12.75"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7:32" ht="12.75"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7:32" ht="12.75"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7:32" ht="12.75"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7:32" ht="12.75"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7:32" ht="12.75"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7:32" ht="12.75"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7:32" ht="12.75"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7:32" ht="12.75"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7:32" ht="12.75"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7:32" ht="12.75"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7:32" ht="12.75"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7:32" ht="12.75"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7:32" ht="12.75"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7:32" ht="12.75"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7:32" ht="12.75"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7:32" ht="12.75"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7:32" ht="12.75"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7:32" ht="12.75"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7:32" ht="12.75"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7:32" ht="12.75"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7:32" ht="12.75"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7:32" ht="12.75"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7:32" ht="12.75"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7:32" ht="12.75"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7:32" ht="12.75"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7:32" ht="12.75"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7:32" ht="12.75"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7:32" ht="12.75"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7:32" ht="12.75"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7:32" ht="12.75"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7:32" ht="12.75"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7:32" ht="12.75"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7:32" ht="12.75"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7:32" ht="12.75"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7:32" ht="12.75"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7:32" ht="12.75"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7:32" ht="12.75"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7:32" ht="12.75"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7:32" ht="12.75"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7:32" ht="12.75"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7:32" ht="12.75"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7:32" ht="12.75"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7:32" ht="12.75"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7:32" ht="12.75"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7:32" ht="12.75"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7:32" ht="12.75"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7:32" ht="12.75"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7:32" ht="12.75"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7:32" ht="12.75"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7:32" ht="12.75"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7:32" ht="12.75"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7:32" ht="12.75"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7:32" ht="12.75"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7:32" ht="12.75"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7:32" ht="12.75"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7:32" ht="12.75"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7:32" ht="12.75"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7:32" ht="12.75"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7:32" ht="12.75"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7:32" ht="12.75"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7:32" ht="12.75"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7:32" ht="12.75"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7:32" ht="12.75"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7:32" ht="12.75"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7:32" ht="12.75"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7:32" ht="12.75"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7:32" ht="12.75"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7:32" ht="12.75"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7:32" ht="12.75"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7:32" ht="12.75"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7:32" ht="12.75"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7:32" ht="12.75"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7:32" ht="12.75"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7:32" ht="12.75"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7:32" ht="12.75"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7:32" ht="12.75"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7:32" ht="12.75"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7:32" ht="12.75"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7:32" ht="12.75"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7:32" ht="12.75"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7:32" ht="12.75"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7:32" ht="12.75"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7:32" ht="12.75"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7:32" ht="12.75"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7:32" ht="12.75"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7:32" ht="12.75"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7:32" ht="12.75"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7:32" ht="12.75"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7:32" ht="12.75"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7:32" ht="12.75"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7:32" ht="12.75"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7:32" ht="12.75"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7:32" ht="12.75"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7:32" ht="12.75"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7:32" ht="12.75"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7:32" ht="12.75"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7:32" ht="12.75"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7:32" ht="12.75"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7:32" ht="12.75"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7:32" ht="12.75"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7:32" ht="12.75"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7:32" ht="12.75"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7:32" ht="12.75"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7:32" ht="12.75"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7:32" ht="12.75"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7:32" ht="12.75"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7:32" ht="12.75"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7:32" ht="12.75"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7:32" ht="12.75"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7:32" ht="12.75"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7:32" ht="12.75"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7:32" ht="12.75"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7:32" ht="12.75"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7:32" ht="12.75"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7:32" ht="12.75"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7:32" ht="12.75"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7:32" ht="12.75"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7:32" ht="12.75"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7:32" ht="12.75"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7:32" ht="12.75"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7:32" ht="12.75"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7:32" ht="12.75"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7:32" ht="12.75"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7:32" ht="12.75"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7:32" ht="12.75"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7:32" ht="12.75"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7:32" ht="12.75"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7:32" ht="12.75"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7:32" ht="12.75"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7:32" ht="12.75"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7:32" ht="12.75"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7:32" ht="12.75"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7:32" ht="12.75"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7:32" ht="12.75"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7:32" ht="12.75"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7:32" ht="12.75"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7:32" ht="12.75"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7:32" ht="12.75"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7:32" ht="12.75"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7:32" ht="12.75"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7:32" ht="12.75"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7:32" ht="12.75"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7:32" ht="12.75"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7:32" ht="12.75"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7:32" ht="12.75"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7:32" ht="12.75"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7:32" ht="12.75"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7:32" ht="12.75"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</sheetData>
  <sheetProtection/>
  <mergeCells count="23">
    <mergeCell ref="B44:C44"/>
    <mergeCell ref="P15:P18"/>
    <mergeCell ref="L14:P14"/>
    <mergeCell ref="K15:K18"/>
    <mergeCell ref="F14:K14"/>
    <mergeCell ref="A6:P6"/>
    <mergeCell ref="A7:P7"/>
    <mergeCell ref="K9:N9"/>
    <mergeCell ref="F15:F18"/>
    <mergeCell ref="B14:B18"/>
    <mergeCell ref="C14:C18"/>
    <mergeCell ref="A14:A18"/>
    <mergeCell ref="G15:G18"/>
    <mergeCell ref="D14:D18"/>
    <mergeCell ref="E14:E18"/>
    <mergeCell ref="I15:I18"/>
    <mergeCell ref="J15:J18"/>
    <mergeCell ref="N15:N18"/>
    <mergeCell ref="H15:H18"/>
    <mergeCell ref="L15:L18"/>
    <mergeCell ref="M15:M18"/>
    <mergeCell ref="O9:P9"/>
    <mergeCell ref="O15:O18"/>
  </mergeCells>
  <printOptions horizontalCentered="1"/>
  <pageMargins left="0.5905511811023623" right="0.1968503937007874" top="0.984251968503937" bottom="0.7874015748031497" header="0" footer="0"/>
  <pageSetup fitToHeight="0" fitToWidth="0" horizontalDpi="300" verticalDpi="300" orientation="landscape" paperSize="9" scale="93" r:id="rId1"/>
  <headerFooter alignWithMargins="0">
    <oddHeader>&amp;L&amp;8
Noteikumi par Latvijas būvnormatīvu
LBN 501-15 "Būvizmaksu noteikšanas kārtība"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253"/>
  <sheetViews>
    <sheetView zoomScale="90" zoomScaleNormal="90" zoomScalePageLayoutView="0" workbookViewId="0" topLeftCell="A34">
      <selection activeCell="F22" sqref="F22:P71"/>
    </sheetView>
  </sheetViews>
  <sheetFormatPr defaultColWidth="9.140625" defaultRowHeight="12.75"/>
  <cols>
    <col min="1" max="1" width="4.421875" style="35" customWidth="1"/>
    <col min="2" max="2" width="8.8515625" style="35" customWidth="1"/>
    <col min="3" max="3" width="30.8515625" style="35" customWidth="1"/>
    <col min="4" max="4" width="5.7109375" style="35" customWidth="1"/>
    <col min="5" max="5" width="8.00390625" style="35" customWidth="1"/>
    <col min="6" max="6" width="6.140625" style="35" customWidth="1"/>
    <col min="7" max="7" width="7.140625" style="35" customWidth="1"/>
    <col min="8" max="8" width="7.421875" style="35" customWidth="1"/>
    <col min="9" max="9" width="7.140625" style="35" customWidth="1"/>
    <col min="10" max="10" width="7.421875" style="35" customWidth="1"/>
    <col min="11" max="11" width="9.140625" style="35" customWidth="1"/>
    <col min="12" max="12" width="9.28125" style="35" customWidth="1"/>
    <col min="13" max="13" width="9.140625" style="35" customWidth="1"/>
    <col min="14" max="14" width="8.7109375" style="35" customWidth="1"/>
    <col min="15" max="15" width="8.57421875" style="35" customWidth="1"/>
    <col min="16" max="16" width="10.140625" style="35" customWidth="1"/>
    <col min="17" max="16384" width="9.140625" style="35" customWidth="1"/>
  </cols>
  <sheetData>
    <row r="1" s="79" customFormat="1" ht="15" customHeight="1">
      <c r="A1" s="79" t="s">
        <v>353</v>
      </c>
    </row>
    <row r="2" s="79" customFormat="1" ht="15" customHeight="1">
      <c r="A2" s="79" t="s">
        <v>354</v>
      </c>
    </row>
    <row r="3" s="79" customFormat="1" ht="15" customHeight="1">
      <c r="A3" s="79" t="s">
        <v>198</v>
      </c>
    </row>
    <row r="4" s="79" customFormat="1" ht="15" customHeight="1">
      <c r="A4" s="79" t="s">
        <v>427</v>
      </c>
    </row>
    <row r="5" s="79" customFormat="1" ht="14.25"/>
    <row r="6" spans="1:16" s="79" customFormat="1" ht="15">
      <c r="A6" s="182" t="s">
        <v>68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</row>
    <row r="7" spans="1:16" s="79" customFormat="1" ht="14.25">
      <c r="A7" s="183" t="s">
        <v>69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="79" customFormat="1" ht="14.25">
      <c r="P8" s="80"/>
    </row>
    <row r="9" spans="11:16" s="79" customFormat="1" ht="14.25">
      <c r="K9" s="184" t="s">
        <v>423</v>
      </c>
      <c r="L9" s="184"/>
      <c r="M9" s="184"/>
      <c r="N9" s="184"/>
      <c r="O9" s="179">
        <f>P74</f>
        <v>0</v>
      </c>
      <c r="P9" s="179"/>
    </row>
    <row r="10" spans="10:16" s="79" customFormat="1" ht="13.5" customHeight="1">
      <c r="J10" s="81"/>
      <c r="K10" s="80"/>
      <c r="L10" s="82"/>
      <c r="M10" s="83"/>
      <c r="N10" s="81"/>
      <c r="O10" s="81"/>
      <c r="P10" s="83"/>
    </row>
    <row r="11" spans="1:16" s="79" customFormat="1" ht="15">
      <c r="A11" s="79" t="s">
        <v>70</v>
      </c>
      <c r="J11" s="81"/>
      <c r="K11" s="80"/>
      <c r="L11" s="82"/>
      <c r="M11" s="83"/>
      <c r="N11" s="81"/>
      <c r="O11" s="81"/>
      <c r="P11" s="83"/>
    </row>
    <row r="12" spans="1:5" s="79" customFormat="1" ht="14.25">
      <c r="A12" s="84" t="s">
        <v>252</v>
      </c>
      <c r="B12" s="84"/>
      <c r="C12" s="85"/>
      <c r="D12" s="85"/>
      <c r="E12" s="85"/>
    </row>
    <row r="13" spans="6:16" ht="12" customHeight="1"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44" customFormat="1" ht="12.75" customHeight="1">
      <c r="A14" s="175" t="s">
        <v>203</v>
      </c>
      <c r="B14" s="175" t="s">
        <v>247</v>
      </c>
      <c r="C14" s="175" t="s">
        <v>248</v>
      </c>
      <c r="D14" s="175" t="s">
        <v>209</v>
      </c>
      <c r="E14" s="175" t="s">
        <v>212</v>
      </c>
      <c r="F14" s="176" t="s">
        <v>207</v>
      </c>
      <c r="G14" s="176"/>
      <c r="H14" s="176"/>
      <c r="I14" s="176"/>
      <c r="J14" s="176"/>
      <c r="K14" s="176"/>
      <c r="L14" s="176" t="s">
        <v>208</v>
      </c>
      <c r="M14" s="176"/>
      <c r="N14" s="176"/>
      <c r="O14" s="176"/>
      <c r="P14" s="176"/>
    </row>
    <row r="15" spans="1:16" s="44" customFormat="1" ht="12.75" customHeight="1">
      <c r="A15" s="175"/>
      <c r="B15" s="175"/>
      <c r="C15" s="175"/>
      <c r="D15" s="175"/>
      <c r="E15" s="175"/>
      <c r="F15" s="180" t="s">
        <v>210</v>
      </c>
      <c r="G15" s="180" t="s">
        <v>451</v>
      </c>
      <c r="H15" s="180" t="s">
        <v>270</v>
      </c>
      <c r="I15" s="180" t="s">
        <v>271</v>
      </c>
      <c r="J15" s="180" t="s">
        <v>272</v>
      </c>
      <c r="K15" s="175" t="s">
        <v>273</v>
      </c>
      <c r="L15" s="180" t="s">
        <v>213</v>
      </c>
      <c r="M15" s="180" t="s">
        <v>270</v>
      </c>
      <c r="N15" s="180" t="s">
        <v>271</v>
      </c>
      <c r="O15" s="180" t="s">
        <v>272</v>
      </c>
      <c r="P15" s="175" t="s">
        <v>274</v>
      </c>
    </row>
    <row r="16" spans="1:16" s="44" customFormat="1" ht="12.75" customHeight="1">
      <c r="A16" s="175"/>
      <c r="B16" s="175"/>
      <c r="C16" s="175"/>
      <c r="D16" s="175"/>
      <c r="E16" s="175"/>
      <c r="F16" s="180"/>
      <c r="G16" s="180"/>
      <c r="H16" s="180"/>
      <c r="I16" s="180"/>
      <c r="J16" s="180"/>
      <c r="K16" s="175"/>
      <c r="L16" s="180"/>
      <c r="M16" s="180"/>
      <c r="N16" s="180"/>
      <c r="O16" s="180"/>
      <c r="P16" s="175"/>
    </row>
    <row r="17" spans="1:16" s="44" customFormat="1" ht="12.75" customHeight="1">
      <c r="A17" s="175"/>
      <c r="B17" s="175"/>
      <c r="C17" s="175"/>
      <c r="D17" s="175"/>
      <c r="E17" s="175"/>
      <c r="F17" s="180"/>
      <c r="G17" s="180"/>
      <c r="H17" s="180"/>
      <c r="I17" s="180"/>
      <c r="J17" s="180"/>
      <c r="K17" s="175"/>
      <c r="L17" s="180"/>
      <c r="M17" s="180"/>
      <c r="N17" s="180"/>
      <c r="O17" s="180"/>
      <c r="P17" s="175"/>
    </row>
    <row r="18" spans="1:16" s="44" customFormat="1" ht="12.75" customHeight="1">
      <c r="A18" s="175"/>
      <c r="B18" s="175"/>
      <c r="C18" s="175"/>
      <c r="D18" s="175"/>
      <c r="E18" s="175"/>
      <c r="F18" s="180"/>
      <c r="G18" s="180"/>
      <c r="H18" s="180"/>
      <c r="I18" s="180"/>
      <c r="J18" s="180"/>
      <c r="K18" s="175"/>
      <c r="L18" s="180"/>
      <c r="M18" s="180"/>
      <c r="N18" s="180"/>
      <c r="O18" s="180"/>
      <c r="P18" s="175"/>
    </row>
    <row r="19" spans="1:16" s="44" customFormat="1" ht="12.75" customHeight="1">
      <c r="A19" s="86" t="s">
        <v>216</v>
      </c>
      <c r="B19" s="86" t="s">
        <v>217</v>
      </c>
      <c r="C19" s="86" t="s">
        <v>218</v>
      </c>
      <c r="D19" s="86" t="s">
        <v>219</v>
      </c>
      <c r="E19" s="86" t="s">
        <v>220</v>
      </c>
      <c r="F19" s="86" t="s">
        <v>221</v>
      </c>
      <c r="G19" s="86" t="s">
        <v>222</v>
      </c>
      <c r="H19" s="86" t="s">
        <v>223</v>
      </c>
      <c r="I19" s="86" t="s">
        <v>224</v>
      </c>
      <c r="J19" s="86" t="s">
        <v>225</v>
      </c>
      <c r="K19" s="86" t="s">
        <v>226</v>
      </c>
      <c r="L19" s="86" t="s">
        <v>227</v>
      </c>
      <c r="M19" s="86" t="s">
        <v>228</v>
      </c>
      <c r="N19" s="86" t="s">
        <v>229</v>
      </c>
      <c r="O19" s="86" t="s">
        <v>230</v>
      </c>
      <c r="P19" s="86" t="s">
        <v>231</v>
      </c>
    </row>
    <row r="20" spans="1:16" s="90" customFormat="1" ht="18" customHeight="1">
      <c r="A20" s="87"/>
      <c r="B20" s="87"/>
      <c r="C20" s="88" t="s">
        <v>309</v>
      </c>
      <c r="D20" s="87"/>
      <c r="E20" s="87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1:16" s="90" customFormat="1" ht="18" customHeight="1">
      <c r="A21" s="87">
        <v>1</v>
      </c>
      <c r="B21" s="87" t="s">
        <v>71</v>
      </c>
      <c r="C21" s="91" t="s">
        <v>72</v>
      </c>
      <c r="D21" s="87"/>
      <c r="E21" s="92"/>
      <c r="F21" s="54">
        <v>0</v>
      </c>
      <c r="G21" s="51">
        <f>'1-1'!G21</f>
        <v>0</v>
      </c>
      <c r="H21" s="56">
        <f>ROUND(F21*G21,2)</f>
        <v>0</v>
      </c>
      <c r="I21" s="51"/>
      <c r="J21" s="51"/>
      <c r="K21" s="58">
        <f>J21+I21+H21</f>
        <v>0</v>
      </c>
      <c r="L21" s="58">
        <f>ROUND(F21*E21,2)</f>
        <v>0</v>
      </c>
      <c r="M21" s="58">
        <f>ROUND(H21*E21,2)</f>
        <v>0</v>
      </c>
      <c r="N21" s="58">
        <f>ROUND(I21*E21,2)</f>
        <v>0</v>
      </c>
      <c r="O21" s="58">
        <f>ROUND(J21*E21,2)</f>
        <v>0</v>
      </c>
      <c r="P21" s="58">
        <f>ROUND(SUM(M21:O21),2)</f>
        <v>0</v>
      </c>
    </row>
    <row r="22" spans="1:16" s="90" customFormat="1" ht="18" customHeight="1">
      <c r="A22" s="87"/>
      <c r="B22" s="87" t="s">
        <v>236</v>
      </c>
      <c r="C22" s="93" t="s">
        <v>73</v>
      </c>
      <c r="D22" s="87" t="s">
        <v>215</v>
      </c>
      <c r="E22" s="92">
        <v>10</v>
      </c>
      <c r="F22" s="54"/>
      <c r="G22" s="92"/>
      <c r="H22" s="56"/>
      <c r="I22" s="92"/>
      <c r="J22" s="92"/>
      <c r="K22" s="58"/>
      <c r="L22" s="58"/>
      <c r="M22" s="58"/>
      <c r="N22" s="58"/>
      <c r="O22" s="58"/>
      <c r="P22" s="58"/>
    </row>
    <row r="23" spans="1:16" s="90" customFormat="1" ht="18" customHeight="1">
      <c r="A23" s="87">
        <v>2</v>
      </c>
      <c r="B23" s="87" t="s">
        <v>239</v>
      </c>
      <c r="C23" s="93" t="s">
        <v>74</v>
      </c>
      <c r="D23" s="87"/>
      <c r="E23" s="92"/>
      <c r="F23" s="54"/>
      <c r="G23" s="92"/>
      <c r="H23" s="56"/>
      <c r="I23" s="92"/>
      <c r="J23" s="92"/>
      <c r="K23" s="58"/>
      <c r="L23" s="58"/>
      <c r="M23" s="58"/>
      <c r="N23" s="58"/>
      <c r="O23" s="58"/>
      <c r="P23" s="58"/>
    </row>
    <row r="24" spans="1:16" s="90" customFormat="1" ht="26.25" customHeight="1">
      <c r="A24" s="87"/>
      <c r="B24" s="87"/>
      <c r="C24" s="93" t="s">
        <v>75</v>
      </c>
      <c r="D24" s="87" t="s">
        <v>214</v>
      </c>
      <c r="E24" s="92">
        <v>32</v>
      </c>
      <c r="F24" s="54"/>
      <c r="G24" s="92"/>
      <c r="H24" s="56"/>
      <c r="I24" s="92"/>
      <c r="J24" s="92"/>
      <c r="K24" s="58"/>
      <c r="L24" s="58"/>
      <c r="M24" s="58"/>
      <c r="N24" s="58"/>
      <c r="O24" s="58"/>
      <c r="P24" s="58"/>
    </row>
    <row r="25" spans="1:16" s="90" customFormat="1" ht="31.5" customHeight="1">
      <c r="A25" s="87">
        <v>3</v>
      </c>
      <c r="B25" s="87" t="s">
        <v>214</v>
      </c>
      <c r="C25" s="93" t="s">
        <v>76</v>
      </c>
      <c r="D25" s="87"/>
      <c r="E25" s="92"/>
      <c r="F25" s="54"/>
      <c r="G25" s="92"/>
      <c r="H25" s="56"/>
      <c r="I25" s="92"/>
      <c r="J25" s="92"/>
      <c r="K25" s="58"/>
      <c r="L25" s="58"/>
      <c r="M25" s="58"/>
      <c r="N25" s="58"/>
      <c r="O25" s="58"/>
      <c r="P25" s="58"/>
    </row>
    <row r="26" spans="1:16" s="90" customFormat="1" ht="18" customHeight="1">
      <c r="A26" s="87"/>
      <c r="B26" s="87"/>
      <c r="C26" s="93" t="s">
        <v>77</v>
      </c>
      <c r="D26" s="87" t="s">
        <v>215</v>
      </c>
      <c r="E26" s="92">
        <v>1</v>
      </c>
      <c r="F26" s="54"/>
      <c r="G26" s="92"/>
      <c r="H26" s="56"/>
      <c r="I26" s="92"/>
      <c r="J26" s="92"/>
      <c r="K26" s="58"/>
      <c r="L26" s="58"/>
      <c r="M26" s="58"/>
      <c r="N26" s="58"/>
      <c r="O26" s="58"/>
      <c r="P26" s="58"/>
    </row>
    <row r="27" spans="1:16" s="90" customFormat="1" ht="18" customHeight="1">
      <c r="A27" s="87">
        <v>4</v>
      </c>
      <c r="B27" s="87" t="s">
        <v>214</v>
      </c>
      <c r="C27" s="93" t="s">
        <v>78</v>
      </c>
      <c r="D27" s="87"/>
      <c r="E27" s="92"/>
      <c r="F27" s="54"/>
      <c r="G27" s="92"/>
      <c r="H27" s="56"/>
      <c r="I27" s="92"/>
      <c r="J27" s="92"/>
      <c r="K27" s="58"/>
      <c r="L27" s="58"/>
      <c r="M27" s="58"/>
      <c r="N27" s="58"/>
      <c r="O27" s="58"/>
      <c r="P27" s="58"/>
    </row>
    <row r="28" spans="1:16" s="90" customFormat="1" ht="18" customHeight="1">
      <c r="A28" s="87"/>
      <c r="B28" s="87"/>
      <c r="C28" s="93" t="s">
        <v>79</v>
      </c>
      <c r="D28" s="87" t="s">
        <v>452</v>
      </c>
      <c r="E28" s="92">
        <v>50</v>
      </c>
      <c r="F28" s="54"/>
      <c r="G28" s="92"/>
      <c r="H28" s="56"/>
      <c r="I28" s="92"/>
      <c r="J28" s="92"/>
      <c r="K28" s="58"/>
      <c r="L28" s="58"/>
      <c r="M28" s="58"/>
      <c r="N28" s="58"/>
      <c r="O28" s="58"/>
      <c r="P28" s="58"/>
    </row>
    <row r="29" spans="1:16" s="90" customFormat="1" ht="18" customHeight="1">
      <c r="A29" s="87"/>
      <c r="B29" s="87"/>
      <c r="C29" s="88" t="s">
        <v>255</v>
      </c>
      <c r="D29" s="87"/>
      <c r="E29" s="92"/>
      <c r="F29" s="54"/>
      <c r="G29" s="92"/>
      <c r="H29" s="56"/>
      <c r="I29" s="92"/>
      <c r="J29" s="92"/>
      <c r="K29" s="58"/>
      <c r="L29" s="58"/>
      <c r="M29" s="58"/>
      <c r="N29" s="58"/>
      <c r="O29" s="58"/>
      <c r="P29" s="58"/>
    </row>
    <row r="30" spans="1:16" s="90" customFormat="1" ht="18" customHeight="1">
      <c r="A30" s="87">
        <v>5</v>
      </c>
      <c r="B30" s="87" t="s">
        <v>80</v>
      </c>
      <c r="C30" s="93" t="s">
        <v>81</v>
      </c>
      <c r="D30" s="87"/>
      <c r="E30" s="92"/>
      <c r="F30" s="54"/>
      <c r="G30" s="92"/>
      <c r="H30" s="56"/>
      <c r="I30" s="92"/>
      <c r="J30" s="92"/>
      <c r="K30" s="58"/>
      <c r="L30" s="58"/>
      <c r="M30" s="58"/>
      <c r="N30" s="58"/>
      <c r="O30" s="58"/>
      <c r="P30" s="58"/>
    </row>
    <row r="31" spans="1:16" s="90" customFormat="1" ht="18" customHeight="1">
      <c r="A31" s="87"/>
      <c r="B31" s="87"/>
      <c r="C31" s="93" t="s">
        <v>82</v>
      </c>
      <c r="D31" s="87"/>
      <c r="E31" s="92"/>
      <c r="F31" s="54"/>
      <c r="G31" s="92"/>
      <c r="H31" s="56"/>
      <c r="I31" s="92"/>
      <c r="J31" s="92"/>
      <c r="K31" s="58"/>
      <c r="L31" s="58"/>
      <c r="M31" s="58"/>
      <c r="N31" s="58"/>
      <c r="O31" s="58"/>
      <c r="P31" s="58"/>
    </row>
    <row r="32" spans="1:16" s="90" customFormat="1" ht="18" customHeight="1">
      <c r="A32" s="87"/>
      <c r="B32" s="87"/>
      <c r="C32" s="93" t="s">
        <v>83</v>
      </c>
      <c r="D32" s="87" t="s">
        <v>205</v>
      </c>
      <c r="E32" s="92">
        <v>34</v>
      </c>
      <c r="F32" s="54"/>
      <c r="G32" s="92"/>
      <c r="H32" s="56"/>
      <c r="I32" s="92"/>
      <c r="J32" s="92"/>
      <c r="K32" s="58"/>
      <c r="L32" s="58"/>
      <c r="M32" s="58"/>
      <c r="N32" s="58"/>
      <c r="O32" s="58"/>
      <c r="P32" s="58"/>
    </row>
    <row r="33" spans="1:16" s="90" customFormat="1" ht="18" customHeight="1">
      <c r="A33" s="87">
        <v>6</v>
      </c>
      <c r="B33" s="87" t="s">
        <v>84</v>
      </c>
      <c r="C33" s="93" t="s">
        <v>85</v>
      </c>
      <c r="D33" s="87"/>
      <c r="E33" s="92"/>
      <c r="F33" s="54"/>
      <c r="G33" s="92"/>
      <c r="H33" s="56"/>
      <c r="I33" s="92"/>
      <c r="J33" s="92"/>
      <c r="K33" s="58"/>
      <c r="L33" s="58"/>
      <c r="M33" s="58"/>
      <c r="N33" s="58"/>
      <c r="O33" s="58"/>
      <c r="P33" s="58"/>
    </row>
    <row r="34" spans="1:16" s="90" customFormat="1" ht="32.25" customHeight="1">
      <c r="A34" s="87"/>
      <c r="B34" s="87" t="s">
        <v>197</v>
      </c>
      <c r="C34" s="93" t="s">
        <v>86</v>
      </c>
      <c r="D34" s="87"/>
      <c r="E34" s="92"/>
      <c r="F34" s="54"/>
      <c r="G34" s="92"/>
      <c r="H34" s="56"/>
      <c r="I34" s="92"/>
      <c r="J34" s="92"/>
      <c r="K34" s="58"/>
      <c r="L34" s="58"/>
      <c r="M34" s="58"/>
      <c r="N34" s="58"/>
      <c r="O34" s="58"/>
      <c r="P34" s="58"/>
    </row>
    <row r="35" spans="1:16" s="90" customFormat="1" ht="18" customHeight="1">
      <c r="A35" s="87"/>
      <c r="B35" s="87"/>
      <c r="C35" s="93" t="s">
        <v>87</v>
      </c>
      <c r="D35" s="87" t="s">
        <v>215</v>
      </c>
      <c r="E35" s="92">
        <v>22</v>
      </c>
      <c r="F35" s="54"/>
      <c r="G35" s="92"/>
      <c r="H35" s="56"/>
      <c r="I35" s="92"/>
      <c r="J35" s="92"/>
      <c r="K35" s="58"/>
      <c r="L35" s="58"/>
      <c r="M35" s="58"/>
      <c r="N35" s="58"/>
      <c r="O35" s="58"/>
      <c r="P35" s="58"/>
    </row>
    <row r="36" spans="1:16" s="90" customFormat="1" ht="18" customHeight="1">
      <c r="A36" s="87">
        <v>7</v>
      </c>
      <c r="B36" s="87" t="s">
        <v>214</v>
      </c>
      <c r="C36" s="93" t="s">
        <v>88</v>
      </c>
      <c r="D36" s="87"/>
      <c r="E36" s="92"/>
      <c r="F36" s="54"/>
      <c r="G36" s="92"/>
      <c r="H36" s="56"/>
      <c r="I36" s="92"/>
      <c r="J36" s="92"/>
      <c r="K36" s="58"/>
      <c r="L36" s="58"/>
      <c r="M36" s="58"/>
      <c r="N36" s="58"/>
      <c r="O36" s="58"/>
      <c r="P36" s="58"/>
    </row>
    <row r="37" spans="1:16" s="90" customFormat="1" ht="18" customHeight="1">
      <c r="A37" s="87"/>
      <c r="B37" s="87"/>
      <c r="C37" s="93" t="s">
        <v>89</v>
      </c>
      <c r="D37" s="87"/>
      <c r="E37" s="92"/>
      <c r="F37" s="54"/>
      <c r="G37" s="92"/>
      <c r="H37" s="56"/>
      <c r="I37" s="92"/>
      <c r="J37" s="92"/>
      <c r="K37" s="58"/>
      <c r="L37" s="58"/>
      <c r="M37" s="58"/>
      <c r="N37" s="58"/>
      <c r="O37" s="58"/>
      <c r="P37" s="58"/>
    </row>
    <row r="38" spans="1:16" s="90" customFormat="1" ht="18" customHeight="1">
      <c r="A38" s="87"/>
      <c r="B38" s="87"/>
      <c r="C38" s="93" t="s">
        <v>87</v>
      </c>
      <c r="D38" s="87" t="s">
        <v>214</v>
      </c>
      <c r="E38" s="92">
        <v>11</v>
      </c>
      <c r="F38" s="54"/>
      <c r="G38" s="92"/>
      <c r="H38" s="56"/>
      <c r="I38" s="92"/>
      <c r="J38" s="92"/>
      <c r="K38" s="58"/>
      <c r="L38" s="58"/>
      <c r="M38" s="58"/>
      <c r="N38" s="58"/>
      <c r="O38" s="58"/>
      <c r="P38" s="58"/>
    </row>
    <row r="39" spans="1:16" s="90" customFormat="1" ht="18" customHeight="1">
      <c r="A39" s="87">
        <v>8</v>
      </c>
      <c r="B39" s="87" t="s">
        <v>214</v>
      </c>
      <c r="C39" s="93" t="s">
        <v>90</v>
      </c>
      <c r="D39" s="87"/>
      <c r="E39" s="92"/>
      <c r="F39" s="54"/>
      <c r="G39" s="92"/>
      <c r="H39" s="56"/>
      <c r="I39" s="92"/>
      <c r="J39" s="92"/>
      <c r="K39" s="58"/>
      <c r="L39" s="58"/>
      <c r="M39" s="58"/>
      <c r="N39" s="58"/>
      <c r="O39" s="58"/>
      <c r="P39" s="58"/>
    </row>
    <row r="40" spans="1:16" s="90" customFormat="1" ht="18" customHeight="1">
      <c r="A40" s="87"/>
      <c r="B40" s="87"/>
      <c r="C40" s="93" t="s">
        <v>91</v>
      </c>
      <c r="D40" s="87" t="s">
        <v>214</v>
      </c>
      <c r="E40" s="92">
        <v>11</v>
      </c>
      <c r="F40" s="54"/>
      <c r="G40" s="92"/>
      <c r="H40" s="56"/>
      <c r="I40" s="92"/>
      <c r="J40" s="92"/>
      <c r="K40" s="58"/>
      <c r="L40" s="58"/>
      <c r="M40" s="58"/>
      <c r="N40" s="58"/>
      <c r="O40" s="58"/>
      <c r="P40" s="58"/>
    </row>
    <row r="41" spans="1:16" s="90" customFormat="1" ht="37.5" customHeight="1">
      <c r="A41" s="87">
        <v>9</v>
      </c>
      <c r="B41" s="87" t="s">
        <v>92</v>
      </c>
      <c r="C41" s="93" t="s">
        <v>93</v>
      </c>
      <c r="D41" s="87"/>
      <c r="E41" s="92"/>
      <c r="F41" s="54"/>
      <c r="G41" s="92"/>
      <c r="H41" s="56"/>
      <c r="I41" s="92"/>
      <c r="J41" s="92"/>
      <c r="K41" s="58"/>
      <c r="L41" s="58"/>
      <c r="M41" s="58"/>
      <c r="N41" s="58"/>
      <c r="O41" s="58"/>
      <c r="P41" s="58"/>
    </row>
    <row r="42" spans="1:16" s="90" customFormat="1" ht="18" customHeight="1">
      <c r="A42" s="87"/>
      <c r="B42" s="87"/>
      <c r="C42" s="93" t="s">
        <v>94</v>
      </c>
      <c r="D42" s="87" t="s">
        <v>206</v>
      </c>
      <c r="E42" s="92">
        <v>26</v>
      </c>
      <c r="F42" s="54"/>
      <c r="G42" s="92"/>
      <c r="H42" s="56"/>
      <c r="I42" s="92"/>
      <c r="J42" s="92"/>
      <c r="K42" s="58"/>
      <c r="L42" s="58"/>
      <c r="M42" s="58"/>
      <c r="N42" s="58"/>
      <c r="O42" s="58"/>
      <c r="P42" s="58"/>
    </row>
    <row r="43" spans="1:16" s="90" customFormat="1" ht="18" customHeight="1">
      <c r="A43" s="87">
        <v>10</v>
      </c>
      <c r="B43" s="87" t="s">
        <v>214</v>
      </c>
      <c r="C43" s="93" t="s">
        <v>95</v>
      </c>
      <c r="D43" s="87" t="s">
        <v>214</v>
      </c>
      <c r="E43" s="92">
        <v>4</v>
      </c>
      <c r="F43" s="54"/>
      <c r="G43" s="92"/>
      <c r="H43" s="56"/>
      <c r="I43" s="92"/>
      <c r="J43" s="92"/>
      <c r="K43" s="58"/>
      <c r="L43" s="58"/>
      <c r="M43" s="58"/>
      <c r="N43" s="58"/>
      <c r="O43" s="58"/>
      <c r="P43" s="58"/>
    </row>
    <row r="44" spans="1:16" s="90" customFormat="1" ht="33" customHeight="1">
      <c r="A44" s="87">
        <v>11</v>
      </c>
      <c r="B44" s="87" t="s">
        <v>96</v>
      </c>
      <c r="C44" s="93" t="s">
        <v>97</v>
      </c>
      <c r="D44" s="87"/>
      <c r="E44" s="92"/>
      <c r="F44" s="54"/>
      <c r="G44" s="92"/>
      <c r="H44" s="56"/>
      <c r="I44" s="92"/>
      <c r="J44" s="92"/>
      <c r="K44" s="58"/>
      <c r="L44" s="58"/>
      <c r="M44" s="58"/>
      <c r="N44" s="58"/>
      <c r="O44" s="58"/>
      <c r="P44" s="58"/>
    </row>
    <row r="45" spans="1:16" s="90" customFormat="1" ht="18" customHeight="1">
      <c r="A45" s="87"/>
      <c r="B45" s="87"/>
      <c r="C45" s="93" t="s">
        <v>98</v>
      </c>
      <c r="D45" s="87" t="s">
        <v>214</v>
      </c>
      <c r="E45" s="92">
        <v>1</v>
      </c>
      <c r="F45" s="54"/>
      <c r="G45" s="92"/>
      <c r="H45" s="56"/>
      <c r="I45" s="92"/>
      <c r="J45" s="92"/>
      <c r="K45" s="58"/>
      <c r="L45" s="58"/>
      <c r="M45" s="58"/>
      <c r="N45" s="58"/>
      <c r="O45" s="58"/>
      <c r="P45" s="58"/>
    </row>
    <row r="46" spans="1:16" s="90" customFormat="1" ht="18" customHeight="1">
      <c r="A46" s="87">
        <v>12</v>
      </c>
      <c r="B46" s="87" t="s">
        <v>92</v>
      </c>
      <c r="C46" s="93" t="s">
        <v>99</v>
      </c>
      <c r="D46" s="87"/>
      <c r="E46" s="92"/>
      <c r="F46" s="54"/>
      <c r="G46" s="92"/>
      <c r="H46" s="56"/>
      <c r="I46" s="92"/>
      <c r="J46" s="92"/>
      <c r="K46" s="58"/>
      <c r="L46" s="58"/>
      <c r="M46" s="58"/>
      <c r="N46" s="58"/>
      <c r="O46" s="58"/>
      <c r="P46" s="58"/>
    </row>
    <row r="47" spans="1:16" s="90" customFormat="1" ht="18" customHeight="1">
      <c r="A47" s="87"/>
      <c r="B47" s="87"/>
      <c r="C47" s="93" t="s">
        <v>100</v>
      </c>
      <c r="D47" s="87" t="s">
        <v>214</v>
      </c>
      <c r="E47" s="92">
        <v>6</v>
      </c>
      <c r="F47" s="54"/>
      <c r="G47" s="92"/>
      <c r="H47" s="56"/>
      <c r="I47" s="92"/>
      <c r="J47" s="92"/>
      <c r="K47" s="58"/>
      <c r="L47" s="58"/>
      <c r="M47" s="58"/>
      <c r="N47" s="58"/>
      <c r="O47" s="58"/>
      <c r="P47" s="58"/>
    </row>
    <row r="48" spans="1:16" s="90" customFormat="1" ht="34.5" customHeight="1">
      <c r="A48" s="87">
        <v>13</v>
      </c>
      <c r="B48" s="87" t="s">
        <v>101</v>
      </c>
      <c r="C48" s="93" t="s">
        <v>102</v>
      </c>
      <c r="D48" s="87"/>
      <c r="E48" s="92"/>
      <c r="F48" s="54"/>
      <c r="G48" s="92"/>
      <c r="H48" s="56"/>
      <c r="I48" s="92"/>
      <c r="J48" s="92"/>
      <c r="K48" s="58"/>
      <c r="L48" s="58"/>
      <c r="M48" s="58"/>
      <c r="N48" s="58"/>
      <c r="O48" s="58"/>
      <c r="P48" s="58"/>
    </row>
    <row r="49" spans="1:16" s="90" customFormat="1" ht="18" customHeight="1">
      <c r="A49" s="87"/>
      <c r="B49" s="87"/>
      <c r="C49" s="93" t="s">
        <v>103</v>
      </c>
      <c r="D49" s="87" t="s">
        <v>214</v>
      </c>
      <c r="E49" s="92">
        <v>1</v>
      </c>
      <c r="F49" s="54"/>
      <c r="G49" s="92"/>
      <c r="H49" s="56"/>
      <c r="I49" s="92"/>
      <c r="J49" s="92"/>
      <c r="K49" s="58"/>
      <c r="L49" s="58"/>
      <c r="M49" s="58"/>
      <c r="N49" s="58"/>
      <c r="O49" s="58"/>
      <c r="P49" s="58"/>
    </row>
    <row r="50" spans="1:16" s="90" customFormat="1" ht="30.75" customHeight="1">
      <c r="A50" s="87">
        <v>14</v>
      </c>
      <c r="B50" s="87" t="s">
        <v>197</v>
      </c>
      <c r="C50" s="93" t="s">
        <v>104</v>
      </c>
      <c r="D50" s="87" t="s">
        <v>206</v>
      </c>
      <c r="E50" s="92">
        <v>2</v>
      </c>
      <c r="F50" s="54"/>
      <c r="G50" s="92"/>
      <c r="H50" s="56"/>
      <c r="I50" s="92"/>
      <c r="J50" s="92"/>
      <c r="K50" s="58"/>
      <c r="L50" s="58"/>
      <c r="M50" s="58"/>
      <c r="N50" s="58"/>
      <c r="O50" s="58"/>
      <c r="P50" s="58"/>
    </row>
    <row r="51" spans="1:16" s="90" customFormat="1" ht="18" customHeight="1">
      <c r="A51" s="87">
        <v>15</v>
      </c>
      <c r="B51" s="87" t="s">
        <v>214</v>
      </c>
      <c r="C51" s="93" t="s">
        <v>105</v>
      </c>
      <c r="D51" s="87" t="s">
        <v>214</v>
      </c>
      <c r="E51" s="92">
        <v>1</v>
      </c>
      <c r="F51" s="54"/>
      <c r="G51" s="92"/>
      <c r="H51" s="56"/>
      <c r="I51" s="92"/>
      <c r="J51" s="92"/>
      <c r="K51" s="58"/>
      <c r="L51" s="58"/>
      <c r="M51" s="58"/>
      <c r="N51" s="58"/>
      <c r="O51" s="58"/>
      <c r="P51" s="58"/>
    </row>
    <row r="52" spans="1:16" s="90" customFormat="1" ht="18" customHeight="1">
      <c r="A52" s="87">
        <v>16</v>
      </c>
      <c r="B52" s="87" t="s">
        <v>239</v>
      </c>
      <c r="C52" s="93" t="s">
        <v>106</v>
      </c>
      <c r="D52" s="87"/>
      <c r="E52" s="92"/>
      <c r="F52" s="54"/>
      <c r="G52" s="92"/>
      <c r="H52" s="56"/>
      <c r="I52" s="92"/>
      <c r="J52" s="92"/>
      <c r="K52" s="58"/>
      <c r="L52" s="58"/>
      <c r="M52" s="58"/>
      <c r="N52" s="58"/>
      <c r="O52" s="58"/>
      <c r="P52" s="58"/>
    </row>
    <row r="53" spans="1:16" s="90" customFormat="1" ht="18" customHeight="1">
      <c r="A53" s="87"/>
      <c r="B53" s="87"/>
      <c r="C53" s="93" t="s">
        <v>107</v>
      </c>
      <c r="D53" s="87" t="s">
        <v>214</v>
      </c>
      <c r="E53" s="92">
        <v>1</v>
      </c>
      <c r="F53" s="54"/>
      <c r="G53" s="92"/>
      <c r="H53" s="56"/>
      <c r="I53" s="92"/>
      <c r="J53" s="92"/>
      <c r="K53" s="58"/>
      <c r="L53" s="58"/>
      <c r="M53" s="58"/>
      <c r="N53" s="58"/>
      <c r="O53" s="58"/>
      <c r="P53" s="58"/>
    </row>
    <row r="54" spans="1:16" s="90" customFormat="1" ht="18" customHeight="1">
      <c r="A54" s="87">
        <v>17</v>
      </c>
      <c r="B54" s="87" t="s">
        <v>214</v>
      </c>
      <c r="C54" s="93" t="s">
        <v>108</v>
      </c>
      <c r="D54" s="87"/>
      <c r="E54" s="92"/>
      <c r="F54" s="54"/>
      <c r="G54" s="92"/>
      <c r="H54" s="56"/>
      <c r="I54" s="92"/>
      <c r="J54" s="92"/>
      <c r="K54" s="58"/>
      <c r="L54" s="58"/>
      <c r="M54" s="58"/>
      <c r="N54" s="58"/>
      <c r="O54" s="58"/>
      <c r="P54" s="58"/>
    </row>
    <row r="55" spans="1:16" s="90" customFormat="1" ht="28.5" customHeight="1">
      <c r="A55" s="87"/>
      <c r="B55" s="87"/>
      <c r="C55" s="93" t="s">
        <v>109</v>
      </c>
      <c r="D55" s="87"/>
      <c r="E55" s="92"/>
      <c r="F55" s="54"/>
      <c r="G55" s="92"/>
      <c r="H55" s="56"/>
      <c r="I55" s="92"/>
      <c r="J55" s="92"/>
      <c r="K55" s="58"/>
      <c r="L55" s="58"/>
      <c r="M55" s="58"/>
      <c r="N55" s="58"/>
      <c r="O55" s="58"/>
      <c r="P55" s="58"/>
    </row>
    <row r="56" spans="1:16" s="90" customFormat="1" ht="18" customHeight="1">
      <c r="A56" s="87"/>
      <c r="B56" s="87"/>
      <c r="C56" s="93" t="s">
        <v>110</v>
      </c>
      <c r="D56" s="87" t="s">
        <v>214</v>
      </c>
      <c r="E56" s="92">
        <v>1</v>
      </c>
      <c r="F56" s="54"/>
      <c r="G56" s="92"/>
      <c r="H56" s="56"/>
      <c r="I56" s="92"/>
      <c r="J56" s="92"/>
      <c r="K56" s="58"/>
      <c r="L56" s="58"/>
      <c r="M56" s="58"/>
      <c r="N56" s="58"/>
      <c r="O56" s="58"/>
      <c r="P56" s="58"/>
    </row>
    <row r="57" spans="1:16" s="90" customFormat="1" ht="18" customHeight="1">
      <c r="A57" s="87">
        <v>18</v>
      </c>
      <c r="B57" s="87" t="s">
        <v>268</v>
      </c>
      <c r="C57" s="93" t="s">
        <v>321</v>
      </c>
      <c r="D57" s="87" t="s">
        <v>205</v>
      </c>
      <c r="E57" s="92">
        <v>40</v>
      </c>
      <c r="F57" s="54"/>
      <c r="G57" s="92"/>
      <c r="H57" s="56"/>
      <c r="I57" s="92"/>
      <c r="J57" s="92"/>
      <c r="K57" s="58"/>
      <c r="L57" s="58"/>
      <c r="M57" s="58"/>
      <c r="N57" s="58"/>
      <c r="O57" s="58"/>
      <c r="P57" s="58"/>
    </row>
    <row r="58" spans="1:16" s="90" customFormat="1" ht="18" customHeight="1">
      <c r="A58" s="87">
        <v>19</v>
      </c>
      <c r="B58" s="87" t="s">
        <v>111</v>
      </c>
      <c r="C58" s="93" t="s">
        <v>112</v>
      </c>
      <c r="D58" s="87" t="s">
        <v>214</v>
      </c>
      <c r="E58" s="92">
        <v>3</v>
      </c>
      <c r="F58" s="54"/>
      <c r="G58" s="92"/>
      <c r="H58" s="56"/>
      <c r="I58" s="92"/>
      <c r="J58" s="92"/>
      <c r="K58" s="58"/>
      <c r="L58" s="58"/>
      <c r="M58" s="58"/>
      <c r="N58" s="58"/>
      <c r="O58" s="58"/>
      <c r="P58" s="58"/>
    </row>
    <row r="59" spans="1:16" s="90" customFormat="1" ht="18" customHeight="1">
      <c r="A59" s="87"/>
      <c r="B59" s="87"/>
      <c r="C59" s="93" t="s">
        <v>113</v>
      </c>
      <c r="D59" s="87" t="s">
        <v>214</v>
      </c>
      <c r="E59" s="92">
        <v>30</v>
      </c>
      <c r="F59" s="54"/>
      <c r="G59" s="92"/>
      <c r="H59" s="56"/>
      <c r="I59" s="92"/>
      <c r="J59" s="92"/>
      <c r="K59" s="58"/>
      <c r="L59" s="58"/>
      <c r="M59" s="58"/>
      <c r="N59" s="58"/>
      <c r="O59" s="58"/>
      <c r="P59" s="58"/>
    </row>
    <row r="60" spans="1:16" s="90" customFormat="1" ht="18" customHeight="1">
      <c r="A60" s="87"/>
      <c r="B60" s="87"/>
      <c r="C60" s="93" t="s">
        <v>114</v>
      </c>
      <c r="D60" s="87" t="s">
        <v>214</v>
      </c>
      <c r="E60" s="92">
        <v>13</v>
      </c>
      <c r="F60" s="54"/>
      <c r="G60" s="92"/>
      <c r="H60" s="56"/>
      <c r="I60" s="92"/>
      <c r="J60" s="92"/>
      <c r="K60" s="58"/>
      <c r="L60" s="58"/>
      <c r="M60" s="58"/>
      <c r="N60" s="58"/>
      <c r="O60" s="58"/>
      <c r="P60" s="58"/>
    </row>
    <row r="61" spans="1:16" s="90" customFormat="1" ht="18" customHeight="1">
      <c r="A61" s="87">
        <v>20</v>
      </c>
      <c r="B61" s="87" t="s">
        <v>115</v>
      </c>
      <c r="C61" s="93" t="s">
        <v>116</v>
      </c>
      <c r="D61" s="87" t="s">
        <v>205</v>
      </c>
      <c r="E61" s="92">
        <v>50</v>
      </c>
      <c r="F61" s="54"/>
      <c r="G61" s="92"/>
      <c r="H61" s="56"/>
      <c r="I61" s="92"/>
      <c r="J61" s="92"/>
      <c r="K61" s="58"/>
      <c r="L61" s="58"/>
      <c r="M61" s="58"/>
      <c r="N61" s="58"/>
      <c r="O61" s="58"/>
      <c r="P61" s="58"/>
    </row>
    <row r="62" spans="1:16" s="90" customFormat="1" ht="18" customHeight="1">
      <c r="A62" s="87">
        <v>21</v>
      </c>
      <c r="B62" s="87" t="s">
        <v>322</v>
      </c>
      <c r="C62" s="93" t="s">
        <v>117</v>
      </c>
      <c r="D62" s="87"/>
      <c r="E62" s="92"/>
      <c r="F62" s="54"/>
      <c r="G62" s="92"/>
      <c r="H62" s="56"/>
      <c r="I62" s="92"/>
      <c r="J62" s="92"/>
      <c r="K62" s="58"/>
      <c r="L62" s="58"/>
      <c r="M62" s="58"/>
      <c r="N62" s="58"/>
      <c r="O62" s="58"/>
      <c r="P62" s="58"/>
    </row>
    <row r="63" spans="1:16" s="90" customFormat="1" ht="18" customHeight="1">
      <c r="A63" s="87"/>
      <c r="B63" s="87"/>
      <c r="C63" s="93" t="s">
        <v>118</v>
      </c>
      <c r="D63" s="87" t="s">
        <v>205</v>
      </c>
      <c r="E63" s="92">
        <v>77</v>
      </c>
      <c r="F63" s="54"/>
      <c r="G63" s="92"/>
      <c r="H63" s="56"/>
      <c r="I63" s="92"/>
      <c r="J63" s="92"/>
      <c r="K63" s="58"/>
      <c r="L63" s="58"/>
      <c r="M63" s="58"/>
      <c r="N63" s="58"/>
      <c r="O63" s="58"/>
      <c r="P63" s="58"/>
    </row>
    <row r="64" spans="1:16" s="90" customFormat="1" ht="18" customHeight="1">
      <c r="A64" s="87">
        <v>22</v>
      </c>
      <c r="B64" s="87" t="s">
        <v>119</v>
      </c>
      <c r="C64" s="93" t="s">
        <v>120</v>
      </c>
      <c r="D64" s="87" t="s">
        <v>205</v>
      </c>
      <c r="E64" s="92">
        <v>363</v>
      </c>
      <c r="F64" s="54"/>
      <c r="G64" s="92"/>
      <c r="H64" s="56"/>
      <c r="I64" s="92"/>
      <c r="J64" s="92"/>
      <c r="K64" s="58"/>
      <c r="L64" s="58"/>
      <c r="M64" s="58"/>
      <c r="N64" s="58"/>
      <c r="O64" s="58"/>
      <c r="P64" s="58"/>
    </row>
    <row r="65" spans="1:16" s="90" customFormat="1" ht="18" customHeight="1">
      <c r="A65" s="87"/>
      <c r="B65" s="87"/>
      <c r="C65" s="93" t="s">
        <v>121</v>
      </c>
      <c r="D65" s="87" t="s">
        <v>214</v>
      </c>
      <c r="E65" s="92">
        <v>120</v>
      </c>
      <c r="F65" s="54"/>
      <c r="G65" s="92"/>
      <c r="H65" s="56"/>
      <c r="I65" s="92"/>
      <c r="J65" s="92"/>
      <c r="K65" s="58"/>
      <c r="L65" s="58"/>
      <c r="M65" s="58"/>
      <c r="N65" s="58"/>
      <c r="O65" s="58"/>
      <c r="P65" s="58"/>
    </row>
    <row r="66" spans="1:16" s="90" customFormat="1" ht="18" customHeight="1">
      <c r="A66" s="87"/>
      <c r="B66" s="87"/>
      <c r="C66" s="93" t="s">
        <v>194</v>
      </c>
      <c r="D66" s="87" t="s">
        <v>214</v>
      </c>
      <c r="E66" s="92">
        <v>20</v>
      </c>
      <c r="F66" s="54"/>
      <c r="G66" s="92"/>
      <c r="H66" s="56"/>
      <c r="I66" s="92"/>
      <c r="J66" s="92"/>
      <c r="K66" s="58"/>
      <c r="L66" s="58"/>
      <c r="M66" s="58"/>
      <c r="N66" s="58"/>
      <c r="O66" s="58"/>
      <c r="P66" s="58"/>
    </row>
    <row r="67" spans="1:16" s="90" customFormat="1" ht="18" customHeight="1">
      <c r="A67" s="87"/>
      <c r="B67" s="87"/>
      <c r="C67" s="91" t="s">
        <v>195</v>
      </c>
      <c r="D67" s="87" t="s">
        <v>214</v>
      </c>
      <c r="E67" s="92">
        <v>50</v>
      </c>
      <c r="F67" s="54"/>
      <c r="G67" s="92"/>
      <c r="H67" s="56"/>
      <c r="I67" s="92"/>
      <c r="J67" s="92"/>
      <c r="K67" s="58"/>
      <c r="L67" s="58"/>
      <c r="M67" s="58"/>
      <c r="N67" s="58"/>
      <c r="O67" s="58"/>
      <c r="P67" s="58"/>
    </row>
    <row r="68" spans="1:16" s="90" customFormat="1" ht="18" customHeight="1">
      <c r="A68" s="87"/>
      <c r="B68" s="87"/>
      <c r="C68" s="91" t="s">
        <v>122</v>
      </c>
      <c r="D68" s="87" t="s">
        <v>214</v>
      </c>
      <c r="E68" s="92">
        <v>250</v>
      </c>
      <c r="F68" s="54"/>
      <c r="G68" s="92"/>
      <c r="H68" s="56"/>
      <c r="I68" s="92"/>
      <c r="J68" s="92"/>
      <c r="K68" s="58"/>
      <c r="L68" s="58"/>
      <c r="M68" s="58"/>
      <c r="N68" s="58"/>
      <c r="O68" s="58"/>
      <c r="P68" s="58"/>
    </row>
    <row r="69" spans="1:16" s="90" customFormat="1" ht="18" customHeight="1">
      <c r="A69" s="87">
        <v>23</v>
      </c>
      <c r="B69" s="87" t="s">
        <v>239</v>
      </c>
      <c r="C69" s="93" t="s">
        <v>123</v>
      </c>
      <c r="D69" s="87" t="s">
        <v>205</v>
      </c>
      <c r="E69" s="92">
        <v>3</v>
      </c>
      <c r="F69" s="54"/>
      <c r="G69" s="92"/>
      <c r="H69" s="56"/>
      <c r="I69" s="92"/>
      <c r="J69" s="92"/>
      <c r="K69" s="58"/>
      <c r="L69" s="58"/>
      <c r="M69" s="58"/>
      <c r="N69" s="58"/>
      <c r="O69" s="58"/>
      <c r="P69" s="58"/>
    </row>
    <row r="70" spans="1:16" s="90" customFormat="1" ht="18" customHeight="1">
      <c r="A70" s="87">
        <v>24</v>
      </c>
      <c r="B70" s="87" t="s">
        <v>214</v>
      </c>
      <c r="C70" s="93" t="s">
        <v>124</v>
      </c>
      <c r="D70" s="87"/>
      <c r="E70" s="92"/>
      <c r="F70" s="54"/>
      <c r="G70" s="92"/>
      <c r="H70" s="56"/>
      <c r="I70" s="92"/>
      <c r="J70" s="92"/>
      <c r="K70" s="58"/>
      <c r="L70" s="58"/>
      <c r="M70" s="58"/>
      <c r="N70" s="58"/>
      <c r="O70" s="58"/>
      <c r="P70" s="58"/>
    </row>
    <row r="71" spans="1:16" s="90" customFormat="1" ht="18" customHeight="1">
      <c r="A71" s="87"/>
      <c r="B71" s="87"/>
      <c r="C71" s="91" t="s">
        <v>125</v>
      </c>
      <c r="D71" s="87" t="s">
        <v>452</v>
      </c>
      <c r="E71" s="92">
        <v>5</v>
      </c>
      <c r="F71" s="54"/>
      <c r="G71" s="92"/>
      <c r="H71" s="56"/>
      <c r="I71" s="92"/>
      <c r="J71" s="92"/>
      <c r="K71" s="58"/>
      <c r="L71" s="58"/>
      <c r="M71" s="58"/>
      <c r="N71" s="58"/>
      <c r="O71" s="58"/>
      <c r="P71" s="58"/>
    </row>
    <row r="72" spans="1:32" s="79" customFormat="1" ht="18" customHeight="1">
      <c r="A72" s="94"/>
      <c r="B72" s="181" t="s">
        <v>211</v>
      </c>
      <c r="C72" s="181"/>
      <c r="D72" s="95" t="s">
        <v>275</v>
      </c>
      <c r="E72" s="92"/>
      <c r="F72" s="96"/>
      <c r="G72" s="96"/>
      <c r="H72" s="96"/>
      <c r="I72" s="96"/>
      <c r="J72" s="96"/>
      <c r="K72" s="96"/>
      <c r="L72" s="96">
        <f>SUM(L20:L71)</f>
        <v>0</v>
      </c>
      <c r="M72" s="96">
        <f>SUM(M20:M71)</f>
        <v>0</v>
      </c>
      <c r="N72" s="96">
        <f>SUM(N20:N71)</f>
        <v>0</v>
      </c>
      <c r="O72" s="96">
        <f>SUM(O20:O71)</f>
        <v>0</v>
      </c>
      <c r="P72" s="96">
        <f>SUM(M72:O72)</f>
        <v>0</v>
      </c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</row>
    <row r="73" spans="1:32" s="79" customFormat="1" ht="18" customHeight="1">
      <c r="A73" s="94"/>
      <c r="B73" s="94"/>
      <c r="C73" s="94" t="s">
        <v>237</v>
      </c>
      <c r="D73" s="97" t="s">
        <v>238</v>
      </c>
      <c r="E73" s="92" t="s">
        <v>200</v>
      </c>
      <c r="F73" s="98"/>
      <c r="G73" s="98"/>
      <c r="H73" s="98"/>
      <c r="I73" s="98"/>
      <c r="J73" s="98"/>
      <c r="K73" s="98"/>
      <c r="L73" s="92"/>
      <c r="M73" s="92"/>
      <c r="N73" s="92">
        <f>N72*0.05</f>
        <v>0</v>
      </c>
      <c r="O73" s="92"/>
      <c r="P73" s="92">
        <f>SUM(N73:O73)</f>
        <v>0</v>
      </c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</row>
    <row r="74" spans="1:32" s="79" customFormat="1" ht="18" customHeight="1">
      <c r="A74" s="94"/>
      <c r="B74" s="94"/>
      <c r="C74" s="99" t="s">
        <v>245</v>
      </c>
      <c r="D74" s="100" t="s">
        <v>275</v>
      </c>
      <c r="E74" s="98"/>
      <c r="F74" s="98"/>
      <c r="G74" s="98"/>
      <c r="H74" s="98"/>
      <c r="I74" s="98"/>
      <c r="J74" s="98"/>
      <c r="K74" s="98"/>
      <c r="L74" s="96">
        <f>SUM(L72)</f>
        <v>0</v>
      </c>
      <c r="M74" s="96">
        <f>SUM(M72)</f>
        <v>0</v>
      </c>
      <c r="N74" s="96">
        <f>SUM(N72:N73)</f>
        <v>0</v>
      </c>
      <c r="O74" s="96">
        <f>SUM(O72)</f>
        <v>0</v>
      </c>
      <c r="P74" s="96">
        <f>P72+P73</f>
        <v>0</v>
      </c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</row>
    <row r="75" spans="1:32" s="79" customFormat="1" ht="18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</row>
    <row r="76" spans="1:32" s="79" customFormat="1" ht="18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</row>
    <row r="77" spans="1:32" s="79" customFormat="1" ht="18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</row>
    <row r="78" spans="2:32" s="79" customFormat="1" ht="18" customHeight="1">
      <c r="B78" s="90" t="s">
        <v>428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</row>
    <row r="79" spans="2:16" s="90" customFormat="1" ht="18" customHeight="1">
      <c r="B79" s="90" t="s">
        <v>421</v>
      </c>
      <c r="D79" s="101"/>
      <c r="E79" s="102"/>
      <c r="L79" s="103"/>
      <c r="M79" s="104"/>
      <c r="N79" s="104"/>
      <c r="O79" s="104"/>
      <c r="P79" s="104"/>
    </row>
    <row r="80" spans="1:32" s="79" customFormat="1" ht="18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</row>
    <row r="81" spans="17:32" s="79" customFormat="1" ht="14.25"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</row>
    <row r="82" spans="17:32" s="79" customFormat="1" ht="14.25"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</row>
    <row r="83" spans="17:32" s="79" customFormat="1" ht="14.25"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</row>
    <row r="84" spans="17:32" s="79" customFormat="1" ht="14.25"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</row>
    <row r="85" spans="17:32" s="79" customFormat="1" ht="14.25"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</row>
    <row r="86" spans="17:32" s="79" customFormat="1" ht="14.25"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</row>
    <row r="87" spans="17:32" s="79" customFormat="1" ht="14.25"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</row>
    <row r="88" spans="17:32" s="79" customFormat="1" ht="14.25"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</row>
    <row r="89" spans="17:32" s="79" customFormat="1" ht="14.25"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</row>
    <row r="90" spans="17:32" s="79" customFormat="1" ht="14.25"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</row>
    <row r="91" spans="17:32" s="79" customFormat="1" ht="14.25"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</row>
    <row r="92" spans="17:32" s="79" customFormat="1" ht="14.25"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</row>
    <row r="93" spans="17:32" s="79" customFormat="1" ht="14.25"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</row>
    <row r="94" spans="17:32" s="79" customFormat="1" ht="14.25"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</row>
    <row r="95" spans="17:32" s="79" customFormat="1" ht="14.25"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</row>
    <row r="96" spans="17:32" s="79" customFormat="1" ht="14.25"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</row>
    <row r="97" spans="17:32" s="79" customFormat="1" ht="14.25"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</row>
    <row r="98" spans="17:32" s="79" customFormat="1" ht="14.25"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</row>
    <row r="99" spans="17:32" s="79" customFormat="1" ht="14.25"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</row>
    <row r="100" spans="17:32" s="79" customFormat="1" ht="14.25"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</row>
    <row r="101" spans="17:32" s="79" customFormat="1" ht="14.25"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</row>
    <row r="102" spans="17:32" s="79" customFormat="1" ht="14.25"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</row>
    <row r="103" spans="17:32" s="79" customFormat="1" ht="14.25"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</row>
    <row r="104" spans="17:32" s="79" customFormat="1" ht="14.25"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</row>
    <row r="105" spans="17:32" s="79" customFormat="1" ht="14.25"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</row>
    <row r="106" spans="17:32" s="79" customFormat="1" ht="14.25"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</row>
    <row r="107" spans="17:32" s="79" customFormat="1" ht="14.25"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</row>
    <row r="108" spans="17:32" s="79" customFormat="1" ht="14.25"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</row>
    <row r="109" spans="17:32" s="79" customFormat="1" ht="14.25"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</row>
    <row r="110" spans="17:32" s="79" customFormat="1" ht="14.25"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</row>
    <row r="111" spans="17:32" ht="12.75"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7:32" ht="12.75"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7:32" ht="12.75"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7:32" ht="12.75"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7:32" ht="12.75"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7:32" ht="12.75"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7:32" ht="12.75"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7:32" ht="12.75"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7:32" ht="12.75"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7:32" ht="12.75"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7:32" ht="12.75"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7:32" ht="12.75"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7:32" ht="12.75"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7:32" ht="12.75"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7:32" ht="12.75"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7:32" ht="12.75"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7:32" ht="12.75"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7:32" ht="12.75"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7:32" ht="12.75"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7:32" ht="12.75"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7:32" ht="12.75"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7:32" ht="12.75"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7:32" ht="12.75"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7:32" ht="12.75"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7:32" ht="12.75"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7:32" ht="12.75"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7:32" ht="12.75"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7:32" ht="12.75"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7:32" ht="12.75"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7:32" ht="12.75"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7:32" ht="12.75"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7:32" ht="12.75"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7:32" ht="12.75"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7:32" ht="12.75"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7:32" ht="12.75"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7:32" ht="12.75"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7:32" ht="12.75"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7:32" ht="12.75"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7:32" ht="12.75"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7:32" ht="12.75"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7:32" ht="12.75"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7:32" ht="12.75"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7:32" ht="12.75"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7:32" ht="12.75"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7:32" ht="12.75"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7:32" ht="12.75"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7:32" ht="12.75"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7:32" ht="12.75"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7:32" ht="12.75"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7:32" ht="12.75"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7:32" ht="12.75"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7:32" ht="12.75"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7:32" ht="12.75"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7:32" ht="12.75"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7:32" ht="12.75"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7:32" ht="12.75"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7:32" ht="12.75"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7:32" ht="12.75"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  <row r="169" spans="17:32" ht="12.75"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</row>
    <row r="170" spans="17:32" ht="12.75"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</row>
    <row r="171" spans="17:32" ht="12.75"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</row>
    <row r="172" spans="17:32" ht="12.75"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</row>
    <row r="173" spans="17:32" ht="12.75"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</row>
    <row r="174" spans="17:32" ht="12.75"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</row>
    <row r="175" spans="17:32" ht="12.75"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</row>
    <row r="176" spans="17:32" ht="12.75"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</row>
    <row r="177" spans="17:32" ht="12.75"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</row>
    <row r="178" spans="17:32" ht="12.75"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</row>
    <row r="179" spans="17:32" ht="12.75"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</row>
    <row r="180" spans="17:32" ht="12.75"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</row>
    <row r="181" spans="17:32" ht="12.75"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</row>
    <row r="182" spans="17:32" ht="12.75"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</row>
    <row r="183" spans="17:32" ht="12.75"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</row>
    <row r="184" spans="17:32" ht="12.75"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</row>
    <row r="185" spans="17:32" ht="12.75"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</row>
    <row r="186" spans="17:32" ht="12.75"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</row>
    <row r="187" spans="17:32" ht="12.75"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</row>
    <row r="188" spans="17:32" ht="12.75"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</row>
    <row r="189" spans="17:32" ht="12.75"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</row>
    <row r="190" spans="17:32" ht="12.75"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</row>
    <row r="191" spans="17:32" ht="12.75"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</row>
    <row r="192" spans="17:32" ht="12.75"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</row>
    <row r="193" spans="17:32" ht="12.75"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</row>
    <row r="194" spans="17:32" ht="12.75"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</row>
    <row r="195" spans="17:32" ht="12.75"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</row>
    <row r="196" spans="17:32" ht="12.75"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</row>
    <row r="197" spans="17:32" ht="12.75"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</row>
    <row r="198" spans="17:32" ht="12.75"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</row>
    <row r="199" spans="17:32" ht="12.75"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</row>
    <row r="200" spans="17:32" ht="12.75"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</row>
    <row r="201" spans="17:32" ht="12.75"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</row>
    <row r="202" spans="17:32" ht="12.75"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</row>
    <row r="203" spans="17:32" ht="12.75"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</row>
    <row r="204" spans="17:32" ht="12.75"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</row>
    <row r="205" spans="17:32" ht="12.75"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</row>
    <row r="206" spans="17:32" ht="12.75"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</row>
    <row r="207" spans="17:32" ht="12.75"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</row>
    <row r="208" spans="17:32" ht="12.75"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</row>
    <row r="209" spans="17:32" ht="12.75"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</row>
    <row r="210" spans="17:32" ht="12.75"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</row>
    <row r="211" spans="17:32" ht="12.75"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</row>
    <row r="212" spans="17:32" ht="12.75"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</row>
    <row r="213" spans="17:32" ht="12.75"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</row>
    <row r="214" spans="17:32" ht="12.75"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</row>
    <row r="215" spans="17:32" ht="12.75"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</row>
    <row r="216" spans="17:32" ht="12.75"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</row>
    <row r="217" spans="17:32" ht="12.75"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</row>
    <row r="218" spans="17:32" ht="12.75"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</row>
    <row r="219" spans="17:32" ht="12.75"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</row>
    <row r="220" spans="17:32" ht="12.75"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</row>
    <row r="221" spans="17:32" ht="12.75"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</row>
    <row r="222" spans="17:32" ht="12.75"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</row>
    <row r="223" spans="17:32" ht="12.75"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</row>
    <row r="224" spans="17:32" ht="12.75"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</row>
    <row r="225" spans="17:32" ht="12.75"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</row>
    <row r="226" spans="17:32" ht="12.75"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</row>
    <row r="227" spans="17:32" ht="12.75"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</row>
    <row r="228" spans="17:32" ht="12.75"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</row>
    <row r="229" spans="17:32" ht="12.75"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</row>
    <row r="230" spans="17:32" ht="12.75"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</row>
    <row r="231" spans="17:32" ht="12.75"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</row>
    <row r="232" spans="17:32" ht="12.75"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</row>
    <row r="233" spans="17:32" ht="12.75"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</row>
    <row r="234" spans="17:32" ht="12.75"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</row>
    <row r="235" spans="17:32" ht="12.75"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</row>
    <row r="236" spans="17:32" ht="12.75"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</row>
    <row r="237" spans="17:32" ht="12.75"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</row>
    <row r="238" spans="17:32" ht="12.75"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</row>
    <row r="239" spans="17:32" ht="12.75"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</row>
    <row r="240" spans="17:32" ht="12.75"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</row>
    <row r="241" spans="17:32" ht="12.75"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</row>
    <row r="242" spans="17:32" ht="12.75"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</row>
    <row r="243" spans="17:32" ht="12.75"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</row>
    <row r="244" spans="17:32" ht="12.75"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</row>
    <row r="245" spans="17:32" ht="12.75"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</row>
    <row r="246" spans="17:32" ht="12.75"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</row>
    <row r="247" spans="17:32" ht="12.75"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</row>
    <row r="248" spans="17:32" ht="12.75"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</row>
    <row r="249" spans="17:32" ht="12.75"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</row>
    <row r="250" spans="17:32" ht="12.75"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</row>
    <row r="251" spans="17:32" ht="12.75"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</row>
    <row r="252" spans="17:32" ht="12.75"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</row>
    <row r="253" spans="17:32" ht="12.75"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</row>
  </sheetData>
  <sheetProtection/>
  <mergeCells count="23">
    <mergeCell ref="O9:P9"/>
    <mergeCell ref="P15:P18"/>
    <mergeCell ref="D14:D18"/>
    <mergeCell ref="O15:O18"/>
    <mergeCell ref="J15:J18"/>
    <mergeCell ref="A6:P6"/>
    <mergeCell ref="A7:P7"/>
    <mergeCell ref="K9:N9"/>
    <mergeCell ref="F15:F18"/>
    <mergeCell ref="B14:B18"/>
    <mergeCell ref="A14:A18"/>
    <mergeCell ref="E14:E18"/>
    <mergeCell ref="L15:L18"/>
    <mergeCell ref="M15:M18"/>
    <mergeCell ref="F14:K14"/>
    <mergeCell ref="B72:C72"/>
    <mergeCell ref="C14:C18"/>
    <mergeCell ref="N15:N18"/>
    <mergeCell ref="H15:H18"/>
    <mergeCell ref="L14:P14"/>
    <mergeCell ref="K15:K18"/>
    <mergeCell ref="G15:G18"/>
    <mergeCell ref="I15:I18"/>
  </mergeCells>
  <printOptions horizontalCentered="1"/>
  <pageMargins left="0.5905511811023623" right="0.1968503937007874" top="0.984251968503937" bottom="0.7874015748031497" header="0" footer="0"/>
  <pageSetup fitToHeight="0" fitToWidth="0" horizontalDpi="300" verticalDpi="300" orientation="landscape" paperSize="9" scale="93" r:id="rId1"/>
  <headerFooter alignWithMargins="0">
    <oddHeader>&amp;L&amp;8
Noteikumi par Latvijas būvnormatīvu
LBN 501-15 "Būvizmaksu noteikšanas kārtība"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229"/>
  <sheetViews>
    <sheetView zoomScale="90" zoomScaleNormal="90" zoomScalePageLayoutView="0" workbookViewId="0" topLeftCell="A31">
      <selection activeCell="F21" sqref="F21:P49"/>
    </sheetView>
  </sheetViews>
  <sheetFormatPr defaultColWidth="9.140625" defaultRowHeight="12.75"/>
  <cols>
    <col min="1" max="1" width="4.421875" style="35" customWidth="1"/>
    <col min="2" max="2" width="8.8515625" style="35" customWidth="1"/>
    <col min="3" max="3" width="35.421875" style="35" bestFit="1" customWidth="1"/>
    <col min="4" max="4" width="6.57421875" style="35" customWidth="1"/>
    <col min="5" max="5" width="7.421875" style="35" customWidth="1"/>
    <col min="6" max="6" width="6.140625" style="35" customWidth="1"/>
    <col min="7" max="7" width="7.140625" style="35" customWidth="1"/>
    <col min="8" max="8" width="7.421875" style="35" customWidth="1"/>
    <col min="9" max="9" width="7.140625" style="35" customWidth="1"/>
    <col min="10" max="10" width="7.421875" style="35" customWidth="1"/>
    <col min="11" max="11" width="9.140625" style="35" customWidth="1"/>
    <col min="12" max="12" width="9.28125" style="35" customWidth="1"/>
    <col min="13" max="13" width="8.28125" style="35" customWidth="1"/>
    <col min="14" max="14" width="8.7109375" style="35" customWidth="1"/>
    <col min="15" max="15" width="8.57421875" style="35" customWidth="1"/>
    <col min="16" max="16" width="10.140625" style="35" customWidth="1"/>
    <col min="17" max="16384" width="9.140625" style="35" customWidth="1"/>
  </cols>
  <sheetData>
    <row r="1" ht="15" customHeight="1">
      <c r="A1" s="35" t="s">
        <v>353</v>
      </c>
    </row>
    <row r="2" ht="15" customHeight="1">
      <c r="A2" s="35" t="s">
        <v>354</v>
      </c>
    </row>
    <row r="3" ht="15" customHeight="1">
      <c r="A3" s="35" t="s">
        <v>198</v>
      </c>
    </row>
    <row r="4" ht="15" customHeight="1">
      <c r="A4" s="35" t="s">
        <v>429</v>
      </c>
    </row>
    <row r="6" spans="1:16" ht="12.75">
      <c r="A6" s="172" t="s">
        <v>126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6" ht="12.75">
      <c r="A7" s="173" t="s">
        <v>127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ht="12.75">
      <c r="P8" s="38"/>
    </row>
    <row r="9" spans="11:16" ht="12.75">
      <c r="K9" s="174" t="s">
        <v>430</v>
      </c>
      <c r="L9" s="174"/>
      <c r="M9" s="174"/>
      <c r="N9" s="174"/>
      <c r="O9" s="179">
        <f>P52</f>
        <v>0</v>
      </c>
      <c r="P9" s="179"/>
    </row>
    <row r="10" spans="10:16" ht="13.5" customHeight="1">
      <c r="J10" s="39"/>
      <c r="K10" s="38"/>
      <c r="L10" s="41"/>
      <c r="M10" s="40"/>
      <c r="N10" s="39"/>
      <c r="O10" s="39"/>
      <c r="P10" s="40"/>
    </row>
    <row r="11" spans="1:16" ht="12.75">
      <c r="A11" s="35" t="s">
        <v>128</v>
      </c>
      <c r="J11" s="39"/>
      <c r="K11" s="38"/>
      <c r="L11" s="41"/>
      <c r="M11" s="40"/>
      <c r="N11" s="39"/>
      <c r="O11" s="39"/>
      <c r="P11" s="40"/>
    </row>
    <row r="12" spans="1:5" ht="12.75">
      <c r="A12" s="42" t="s">
        <v>252</v>
      </c>
      <c r="B12" s="42"/>
      <c r="C12" s="43"/>
      <c r="D12" s="43"/>
      <c r="E12" s="43"/>
    </row>
    <row r="13" spans="6:16" ht="12" customHeight="1"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44" customFormat="1" ht="12.75" customHeight="1">
      <c r="A14" s="175" t="s">
        <v>203</v>
      </c>
      <c r="B14" s="175" t="s">
        <v>247</v>
      </c>
      <c r="C14" s="175" t="s">
        <v>248</v>
      </c>
      <c r="D14" s="175" t="s">
        <v>209</v>
      </c>
      <c r="E14" s="175" t="s">
        <v>212</v>
      </c>
      <c r="F14" s="176" t="s">
        <v>207</v>
      </c>
      <c r="G14" s="176"/>
      <c r="H14" s="176"/>
      <c r="I14" s="176"/>
      <c r="J14" s="176"/>
      <c r="K14" s="176"/>
      <c r="L14" s="176" t="s">
        <v>208</v>
      </c>
      <c r="M14" s="176"/>
      <c r="N14" s="176"/>
      <c r="O14" s="176"/>
      <c r="P14" s="176"/>
    </row>
    <row r="15" spans="1:16" s="44" customFormat="1" ht="12.75" customHeight="1">
      <c r="A15" s="175"/>
      <c r="B15" s="175"/>
      <c r="C15" s="175"/>
      <c r="D15" s="175"/>
      <c r="E15" s="175"/>
      <c r="F15" s="171" t="s">
        <v>210</v>
      </c>
      <c r="G15" s="171" t="s">
        <v>451</v>
      </c>
      <c r="H15" s="171" t="s">
        <v>270</v>
      </c>
      <c r="I15" s="171" t="s">
        <v>271</v>
      </c>
      <c r="J15" s="171" t="s">
        <v>272</v>
      </c>
      <c r="K15" s="175" t="s">
        <v>273</v>
      </c>
      <c r="L15" s="171" t="s">
        <v>213</v>
      </c>
      <c r="M15" s="171" t="s">
        <v>270</v>
      </c>
      <c r="N15" s="171" t="s">
        <v>271</v>
      </c>
      <c r="O15" s="171" t="s">
        <v>272</v>
      </c>
      <c r="P15" s="175" t="s">
        <v>274</v>
      </c>
    </row>
    <row r="16" spans="1:16" s="44" customFormat="1" ht="12.75" customHeight="1">
      <c r="A16" s="175"/>
      <c r="B16" s="175"/>
      <c r="C16" s="175"/>
      <c r="D16" s="175"/>
      <c r="E16" s="175"/>
      <c r="F16" s="171"/>
      <c r="G16" s="171"/>
      <c r="H16" s="171"/>
      <c r="I16" s="171"/>
      <c r="J16" s="171"/>
      <c r="K16" s="175"/>
      <c r="L16" s="171"/>
      <c r="M16" s="171"/>
      <c r="N16" s="171"/>
      <c r="O16" s="171"/>
      <c r="P16" s="175"/>
    </row>
    <row r="17" spans="1:16" s="44" customFormat="1" ht="12.75" customHeight="1">
      <c r="A17" s="175"/>
      <c r="B17" s="175"/>
      <c r="C17" s="175"/>
      <c r="D17" s="175"/>
      <c r="E17" s="175"/>
      <c r="F17" s="171"/>
      <c r="G17" s="171"/>
      <c r="H17" s="171"/>
      <c r="I17" s="171"/>
      <c r="J17" s="171"/>
      <c r="K17" s="175"/>
      <c r="L17" s="171"/>
      <c r="M17" s="171"/>
      <c r="N17" s="171"/>
      <c r="O17" s="171"/>
      <c r="P17" s="175"/>
    </row>
    <row r="18" spans="1:16" s="44" customFormat="1" ht="12.75" customHeight="1">
      <c r="A18" s="175"/>
      <c r="B18" s="175"/>
      <c r="C18" s="175"/>
      <c r="D18" s="175"/>
      <c r="E18" s="175"/>
      <c r="F18" s="171"/>
      <c r="G18" s="171"/>
      <c r="H18" s="171"/>
      <c r="I18" s="171"/>
      <c r="J18" s="171"/>
      <c r="K18" s="175"/>
      <c r="L18" s="171"/>
      <c r="M18" s="171"/>
      <c r="N18" s="171"/>
      <c r="O18" s="171"/>
      <c r="P18" s="175"/>
    </row>
    <row r="19" spans="1:16" s="44" customFormat="1" ht="12.75" customHeight="1">
      <c r="A19" s="47" t="s">
        <v>216</v>
      </c>
      <c r="B19" s="47" t="s">
        <v>217</v>
      </c>
      <c r="C19" s="47" t="s">
        <v>218</v>
      </c>
      <c r="D19" s="47" t="s">
        <v>219</v>
      </c>
      <c r="E19" s="47" t="s">
        <v>220</v>
      </c>
      <c r="F19" s="47" t="s">
        <v>221</v>
      </c>
      <c r="G19" s="47" t="s">
        <v>222</v>
      </c>
      <c r="H19" s="47" t="s">
        <v>223</v>
      </c>
      <c r="I19" s="47" t="s">
        <v>224</v>
      </c>
      <c r="J19" s="47" t="s">
        <v>225</v>
      </c>
      <c r="K19" s="47" t="s">
        <v>226</v>
      </c>
      <c r="L19" s="47" t="s">
        <v>227</v>
      </c>
      <c r="M19" s="47" t="s">
        <v>228</v>
      </c>
      <c r="N19" s="47" t="s">
        <v>229</v>
      </c>
      <c r="O19" s="47" t="s">
        <v>230</v>
      </c>
      <c r="P19" s="47" t="s">
        <v>231</v>
      </c>
    </row>
    <row r="20" spans="1:16" s="44" customFormat="1" ht="18" customHeight="1">
      <c r="A20" s="49"/>
      <c r="B20" s="49"/>
      <c r="C20" s="50" t="s">
        <v>309</v>
      </c>
      <c r="D20" s="49"/>
      <c r="E20" s="4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16" s="44" customFormat="1" ht="18" customHeight="1">
      <c r="A21" s="49">
        <v>1</v>
      </c>
      <c r="B21" s="49" t="s">
        <v>197</v>
      </c>
      <c r="C21" s="53" t="s">
        <v>129</v>
      </c>
      <c r="D21" s="49" t="s">
        <v>206</v>
      </c>
      <c r="E21" s="51">
        <v>10</v>
      </c>
      <c r="F21" s="54"/>
      <c r="G21" s="51"/>
      <c r="H21" s="56"/>
      <c r="I21" s="51"/>
      <c r="J21" s="51"/>
      <c r="K21" s="58"/>
      <c r="L21" s="58"/>
      <c r="M21" s="58"/>
      <c r="N21" s="58"/>
      <c r="O21" s="58"/>
      <c r="P21" s="58"/>
    </row>
    <row r="22" spans="1:16" s="44" customFormat="1" ht="18" customHeight="1">
      <c r="A22" s="49"/>
      <c r="B22" s="49" t="s">
        <v>236</v>
      </c>
      <c r="C22" s="53"/>
      <c r="D22" s="49"/>
      <c r="E22" s="51"/>
      <c r="F22" s="54"/>
      <c r="G22" s="51"/>
      <c r="H22" s="56"/>
      <c r="I22" s="51"/>
      <c r="J22" s="51"/>
      <c r="K22" s="58"/>
      <c r="L22" s="58"/>
      <c r="M22" s="58"/>
      <c r="N22" s="58"/>
      <c r="O22" s="58"/>
      <c r="P22" s="58"/>
    </row>
    <row r="23" spans="1:16" s="44" customFormat="1" ht="18" customHeight="1">
      <c r="A23" s="49">
        <v>2</v>
      </c>
      <c r="B23" s="49" t="s">
        <v>322</v>
      </c>
      <c r="C23" s="53" t="s">
        <v>130</v>
      </c>
      <c r="D23" s="49" t="s">
        <v>205</v>
      </c>
      <c r="E23" s="51">
        <v>40</v>
      </c>
      <c r="F23" s="54"/>
      <c r="G23" s="51"/>
      <c r="H23" s="56"/>
      <c r="I23" s="51"/>
      <c r="J23" s="51"/>
      <c r="K23" s="58"/>
      <c r="L23" s="58"/>
      <c r="M23" s="58"/>
      <c r="N23" s="58"/>
      <c r="O23" s="58"/>
      <c r="P23" s="58"/>
    </row>
    <row r="24" spans="1:16" s="44" customFormat="1" ht="18" customHeight="1">
      <c r="A24" s="49"/>
      <c r="B24" s="49" t="s">
        <v>236</v>
      </c>
      <c r="C24" s="53"/>
      <c r="D24" s="49"/>
      <c r="E24" s="51"/>
      <c r="F24" s="54"/>
      <c r="G24" s="51"/>
      <c r="H24" s="56"/>
      <c r="I24" s="51"/>
      <c r="J24" s="51"/>
      <c r="K24" s="58"/>
      <c r="L24" s="58"/>
      <c r="M24" s="58"/>
      <c r="N24" s="58"/>
      <c r="O24" s="58"/>
      <c r="P24" s="58"/>
    </row>
    <row r="25" spans="1:16" s="44" customFormat="1" ht="18" customHeight="1">
      <c r="A25" s="49"/>
      <c r="B25" s="49"/>
      <c r="C25" s="50" t="s">
        <v>255</v>
      </c>
      <c r="D25" s="49"/>
      <c r="E25" s="51"/>
      <c r="F25" s="54"/>
      <c r="G25" s="51"/>
      <c r="H25" s="56"/>
      <c r="I25" s="51"/>
      <c r="J25" s="51"/>
      <c r="K25" s="58"/>
      <c r="L25" s="58"/>
      <c r="M25" s="58"/>
      <c r="N25" s="58"/>
      <c r="O25" s="58"/>
      <c r="P25" s="58"/>
    </row>
    <row r="26" spans="1:16" s="44" customFormat="1" ht="18" customHeight="1">
      <c r="A26" s="49">
        <v>3</v>
      </c>
      <c r="B26" s="49" t="s">
        <v>239</v>
      </c>
      <c r="C26" s="53" t="s">
        <v>131</v>
      </c>
      <c r="D26" s="49"/>
      <c r="E26" s="51"/>
      <c r="F26" s="54"/>
      <c r="G26" s="51"/>
      <c r="H26" s="56"/>
      <c r="I26" s="51"/>
      <c r="J26" s="51"/>
      <c r="K26" s="58"/>
      <c r="L26" s="58"/>
      <c r="M26" s="58"/>
      <c r="N26" s="58"/>
      <c r="O26" s="58"/>
      <c r="P26" s="58"/>
    </row>
    <row r="27" spans="1:16" s="44" customFormat="1" ht="18" customHeight="1">
      <c r="A27" s="49"/>
      <c r="B27" s="49"/>
      <c r="C27" s="53" t="s">
        <v>132</v>
      </c>
      <c r="D27" s="49"/>
      <c r="E27" s="51"/>
      <c r="F27" s="54"/>
      <c r="G27" s="51"/>
      <c r="H27" s="56"/>
      <c r="I27" s="51"/>
      <c r="J27" s="51"/>
      <c r="K27" s="58"/>
      <c r="L27" s="58"/>
      <c r="M27" s="58"/>
      <c r="N27" s="58"/>
      <c r="O27" s="58"/>
      <c r="P27" s="58"/>
    </row>
    <row r="28" spans="1:16" s="44" customFormat="1" ht="18" customHeight="1">
      <c r="A28" s="49"/>
      <c r="B28" s="49"/>
      <c r="C28" s="53" t="s">
        <v>133</v>
      </c>
      <c r="D28" s="49" t="s">
        <v>206</v>
      </c>
      <c r="E28" s="51">
        <v>1</v>
      </c>
      <c r="F28" s="54"/>
      <c r="G28" s="51"/>
      <c r="H28" s="56"/>
      <c r="I28" s="51"/>
      <c r="J28" s="51"/>
      <c r="K28" s="58"/>
      <c r="L28" s="58"/>
      <c r="M28" s="58"/>
      <c r="N28" s="58"/>
      <c r="O28" s="58"/>
      <c r="P28" s="58"/>
    </row>
    <row r="29" spans="1:16" s="44" customFormat="1" ht="18" customHeight="1">
      <c r="A29" s="49">
        <v>4</v>
      </c>
      <c r="B29" s="105" t="s">
        <v>268</v>
      </c>
      <c r="C29" s="53" t="s">
        <v>134</v>
      </c>
      <c r="D29" s="49" t="s">
        <v>205</v>
      </c>
      <c r="E29" s="51">
        <v>10</v>
      </c>
      <c r="F29" s="54"/>
      <c r="G29" s="51"/>
      <c r="H29" s="56"/>
      <c r="I29" s="51"/>
      <c r="J29" s="51"/>
      <c r="K29" s="58"/>
      <c r="L29" s="58"/>
      <c r="M29" s="58"/>
      <c r="N29" s="58"/>
      <c r="O29" s="58"/>
      <c r="P29" s="58"/>
    </row>
    <row r="30" spans="1:16" s="44" customFormat="1" ht="18" customHeight="1">
      <c r="A30" s="49">
        <v>5</v>
      </c>
      <c r="B30" s="49" t="s">
        <v>322</v>
      </c>
      <c r="C30" s="53" t="s">
        <v>136</v>
      </c>
      <c r="D30" s="49" t="s">
        <v>214</v>
      </c>
      <c r="E30" s="51">
        <v>10</v>
      </c>
      <c r="F30" s="54"/>
      <c r="G30" s="51"/>
      <c r="H30" s="56"/>
      <c r="I30" s="51"/>
      <c r="J30" s="51"/>
      <c r="K30" s="58"/>
      <c r="L30" s="58"/>
      <c r="M30" s="58"/>
      <c r="N30" s="58"/>
      <c r="O30" s="58"/>
      <c r="P30" s="58"/>
    </row>
    <row r="31" spans="1:16" s="44" customFormat="1" ht="18" customHeight="1">
      <c r="A31" s="49">
        <v>6</v>
      </c>
      <c r="B31" s="49" t="s">
        <v>135</v>
      </c>
      <c r="C31" s="53" t="s">
        <v>137</v>
      </c>
      <c r="D31" s="49" t="s">
        <v>214</v>
      </c>
      <c r="E31" s="51">
        <v>80</v>
      </c>
      <c r="F31" s="54"/>
      <c r="G31" s="51"/>
      <c r="H31" s="56"/>
      <c r="I31" s="51"/>
      <c r="J31" s="51"/>
      <c r="K31" s="58"/>
      <c r="L31" s="58"/>
      <c r="M31" s="58"/>
      <c r="N31" s="58"/>
      <c r="O31" s="58"/>
      <c r="P31" s="58"/>
    </row>
    <row r="32" spans="1:16" s="44" customFormat="1" ht="18" customHeight="1">
      <c r="A32" s="49"/>
      <c r="B32" s="49"/>
      <c r="C32" s="53" t="s">
        <v>138</v>
      </c>
      <c r="D32" s="49" t="s">
        <v>214</v>
      </c>
      <c r="E32" s="51">
        <v>90</v>
      </c>
      <c r="F32" s="54"/>
      <c r="G32" s="51"/>
      <c r="H32" s="56"/>
      <c r="I32" s="51"/>
      <c r="J32" s="51"/>
      <c r="K32" s="58"/>
      <c r="L32" s="58"/>
      <c r="M32" s="58"/>
      <c r="N32" s="58"/>
      <c r="O32" s="58"/>
      <c r="P32" s="58"/>
    </row>
    <row r="33" spans="1:16" s="44" customFormat="1" ht="18" customHeight="1">
      <c r="A33" s="49">
        <v>7</v>
      </c>
      <c r="B33" s="49" t="s">
        <v>197</v>
      </c>
      <c r="C33" s="53" t="s">
        <v>139</v>
      </c>
      <c r="D33" s="49" t="s">
        <v>206</v>
      </c>
      <c r="E33" s="51">
        <v>18</v>
      </c>
      <c r="F33" s="54"/>
      <c r="G33" s="51"/>
      <c r="H33" s="56"/>
      <c r="I33" s="51"/>
      <c r="J33" s="51"/>
      <c r="K33" s="58"/>
      <c r="L33" s="58"/>
      <c r="M33" s="58"/>
      <c r="N33" s="58"/>
      <c r="O33" s="58"/>
      <c r="P33" s="58"/>
    </row>
    <row r="34" spans="1:16" s="44" customFormat="1" ht="18" customHeight="1">
      <c r="A34" s="49">
        <v>8</v>
      </c>
      <c r="B34" s="49" t="s">
        <v>214</v>
      </c>
      <c r="C34" s="53" t="s">
        <v>140</v>
      </c>
      <c r="D34" s="49" t="s">
        <v>206</v>
      </c>
      <c r="E34" s="51">
        <v>36</v>
      </c>
      <c r="F34" s="54"/>
      <c r="G34" s="51"/>
      <c r="H34" s="56"/>
      <c r="I34" s="51"/>
      <c r="J34" s="51"/>
      <c r="K34" s="58"/>
      <c r="L34" s="58"/>
      <c r="M34" s="58"/>
      <c r="N34" s="58"/>
      <c r="O34" s="58"/>
      <c r="P34" s="58"/>
    </row>
    <row r="35" spans="1:16" s="44" customFormat="1" ht="18" customHeight="1">
      <c r="A35" s="49">
        <v>9</v>
      </c>
      <c r="B35" s="49" t="s">
        <v>214</v>
      </c>
      <c r="C35" s="53" t="s">
        <v>141</v>
      </c>
      <c r="D35" s="49" t="s">
        <v>214</v>
      </c>
      <c r="E35" s="51">
        <v>22</v>
      </c>
      <c r="F35" s="54"/>
      <c r="G35" s="51"/>
      <c r="H35" s="56"/>
      <c r="I35" s="51"/>
      <c r="J35" s="51"/>
      <c r="K35" s="58"/>
      <c r="L35" s="58"/>
      <c r="M35" s="58"/>
      <c r="N35" s="58"/>
      <c r="O35" s="58"/>
      <c r="P35" s="58"/>
    </row>
    <row r="36" spans="1:16" s="44" customFormat="1" ht="18" customHeight="1">
      <c r="A36" s="49">
        <v>10</v>
      </c>
      <c r="B36" s="49" t="s">
        <v>142</v>
      </c>
      <c r="C36" s="53" t="s">
        <v>143</v>
      </c>
      <c r="D36" s="49"/>
      <c r="E36" s="51"/>
      <c r="F36" s="54"/>
      <c r="G36" s="51"/>
      <c r="H36" s="56"/>
      <c r="I36" s="51"/>
      <c r="J36" s="51"/>
      <c r="K36" s="58"/>
      <c r="L36" s="58"/>
      <c r="M36" s="58"/>
      <c r="N36" s="58"/>
      <c r="O36" s="58"/>
      <c r="P36" s="58"/>
    </row>
    <row r="37" spans="1:16" s="44" customFormat="1" ht="18" customHeight="1">
      <c r="A37" s="49"/>
      <c r="B37" s="49"/>
      <c r="C37" s="53" t="s">
        <v>144</v>
      </c>
      <c r="D37" s="49" t="s">
        <v>214</v>
      </c>
      <c r="E37" s="51">
        <v>1</v>
      </c>
      <c r="F37" s="54"/>
      <c r="G37" s="51"/>
      <c r="H37" s="56"/>
      <c r="I37" s="51"/>
      <c r="J37" s="51"/>
      <c r="K37" s="58"/>
      <c r="L37" s="58"/>
      <c r="M37" s="58"/>
      <c r="N37" s="58"/>
      <c r="O37" s="58"/>
      <c r="P37" s="58"/>
    </row>
    <row r="38" spans="1:16" s="44" customFormat="1" ht="18" customHeight="1">
      <c r="A38" s="49">
        <v>11</v>
      </c>
      <c r="B38" s="49" t="s">
        <v>239</v>
      </c>
      <c r="C38" s="53" t="s">
        <v>145</v>
      </c>
      <c r="D38" s="49" t="s">
        <v>215</v>
      </c>
      <c r="E38" s="51">
        <v>1</v>
      </c>
      <c r="F38" s="54"/>
      <c r="G38" s="51"/>
      <c r="H38" s="56"/>
      <c r="I38" s="51"/>
      <c r="J38" s="51"/>
      <c r="K38" s="58"/>
      <c r="L38" s="58"/>
      <c r="M38" s="58"/>
      <c r="N38" s="58"/>
      <c r="O38" s="58"/>
      <c r="P38" s="58"/>
    </row>
    <row r="39" spans="1:16" s="44" customFormat="1" ht="18" customHeight="1">
      <c r="A39" s="49">
        <v>12</v>
      </c>
      <c r="B39" s="49" t="s">
        <v>214</v>
      </c>
      <c r="C39" s="53" t="s">
        <v>147</v>
      </c>
      <c r="D39" s="49" t="s">
        <v>146</v>
      </c>
      <c r="E39" s="51">
        <v>2</v>
      </c>
      <c r="F39" s="54"/>
      <c r="G39" s="51"/>
      <c r="H39" s="56"/>
      <c r="I39" s="51"/>
      <c r="J39" s="51"/>
      <c r="K39" s="58"/>
      <c r="L39" s="58"/>
      <c r="M39" s="58"/>
      <c r="N39" s="58"/>
      <c r="O39" s="58"/>
      <c r="P39" s="58"/>
    </row>
    <row r="40" spans="1:16" s="44" customFormat="1" ht="18" customHeight="1">
      <c r="A40" s="49">
        <v>13</v>
      </c>
      <c r="B40" s="49" t="s">
        <v>214</v>
      </c>
      <c r="C40" s="53" t="s">
        <v>148</v>
      </c>
      <c r="D40" s="49" t="s">
        <v>215</v>
      </c>
      <c r="E40" s="51">
        <v>1</v>
      </c>
      <c r="F40" s="54"/>
      <c r="G40" s="51"/>
      <c r="H40" s="56"/>
      <c r="I40" s="51"/>
      <c r="J40" s="51"/>
      <c r="K40" s="58"/>
      <c r="L40" s="58"/>
      <c r="M40" s="58"/>
      <c r="N40" s="58"/>
      <c r="O40" s="58"/>
      <c r="P40" s="58"/>
    </row>
    <row r="41" spans="1:16" s="44" customFormat="1" ht="18" customHeight="1">
      <c r="A41" s="49">
        <v>14</v>
      </c>
      <c r="B41" s="49" t="s">
        <v>214</v>
      </c>
      <c r="C41" s="53" t="s">
        <v>149</v>
      </c>
      <c r="D41" s="49" t="s">
        <v>214</v>
      </c>
      <c r="E41" s="51">
        <v>1</v>
      </c>
      <c r="F41" s="54"/>
      <c r="G41" s="51"/>
      <c r="H41" s="56"/>
      <c r="I41" s="51"/>
      <c r="J41" s="51"/>
      <c r="K41" s="58"/>
      <c r="L41" s="58"/>
      <c r="M41" s="58"/>
      <c r="N41" s="58"/>
      <c r="O41" s="58"/>
      <c r="P41" s="58"/>
    </row>
    <row r="42" spans="1:16" s="44" customFormat="1" ht="18" customHeight="1">
      <c r="A42" s="49">
        <v>15</v>
      </c>
      <c r="B42" s="49" t="s">
        <v>214</v>
      </c>
      <c r="C42" s="53" t="s">
        <v>150</v>
      </c>
      <c r="D42" s="49"/>
      <c r="E42" s="51"/>
      <c r="F42" s="54"/>
      <c r="G42" s="51"/>
      <c r="H42" s="56"/>
      <c r="I42" s="51"/>
      <c r="J42" s="51"/>
      <c r="K42" s="58"/>
      <c r="L42" s="58"/>
      <c r="M42" s="58"/>
      <c r="N42" s="58"/>
      <c r="O42" s="58"/>
      <c r="P42" s="58"/>
    </row>
    <row r="43" spans="1:16" s="44" customFormat="1" ht="18" customHeight="1">
      <c r="A43" s="49"/>
      <c r="B43" s="49"/>
      <c r="C43" s="53" t="s">
        <v>151</v>
      </c>
      <c r="D43" s="49"/>
      <c r="E43" s="51"/>
      <c r="F43" s="54"/>
      <c r="G43" s="51"/>
      <c r="H43" s="56"/>
      <c r="I43" s="51"/>
      <c r="J43" s="51"/>
      <c r="K43" s="58"/>
      <c r="L43" s="58"/>
      <c r="M43" s="58"/>
      <c r="N43" s="58"/>
      <c r="O43" s="58"/>
      <c r="P43" s="58"/>
    </row>
    <row r="44" spans="1:16" s="44" customFormat="1" ht="18" customHeight="1">
      <c r="A44" s="49"/>
      <c r="B44" s="49"/>
      <c r="C44" s="53" t="s">
        <v>152</v>
      </c>
      <c r="D44" s="49"/>
      <c r="E44" s="51"/>
      <c r="F44" s="54"/>
      <c r="G44" s="51"/>
      <c r="H44" s="56"/>
      <c r="I44" s="51"/>
      <c r="J44" s="51"/>
      <c r="K44" s="58"/>
      <c r="L44" s="58"/>
      <c r="M44" s="58"/>
      <c r="N44" s="58"/>
      <c r="O44" s="58"/>
      <c r="P44" s="58"/>
    </row>
    <row r="45" spans="1:16" s="44" customFormat="1" ht="18" customHeight="1">
      <c r="A45" s="49"/>
      <c r="B45" s="49"/>
      <c r="C45" s="53" t="s">
        <v>153</v>
      </c>
      <c r="D45" s="49" t="s">
        <v>215</v>
      </c>
      <c r="E45" s="51">
        <v>1</v>
      </c>
      <c r="F45" s="54"/>
      <c r="G45" s="51"/>
      <c r="H45" s="56"/>
      <c r="I45" s="51"/>
      <c r="J45" s="51"/>
      <c r="K45" s="58"/>
      <c r="L45" s="58"/>
      <c r="M45" s="58"/>
      <c r="N45" s="58"/>
      <c r="O45" s="58"/>
      <c r="P45" s="58"/>
    </row>
    <row r="46" spans="1:16" s="44" customFormat="1" ht="18" customHeight="1">
      <c r="A46" s="49">
        <v>16</v>
      </c>
      <c r="B46" s="49" t="s">
        <v>214</v>
      </c>
      <c r="C46" s="53" t="s">
        <v>154</v>
      </c>
      <c r="D46" s="49"/>
      <c r="E46" s="51"/>
      <c r="F46" s="54"/>
      <c r="G46" s="51"/>
      <c r="H46" s="56"/>
      <c r="I46" s="51"/>
      <c r="J46" s="51"/>
      <c r="K46" s="58"/>
      <c r="L46" s="58"/>
      <c r="M46" s="58"/>
      <c r="N46" s="58"/>
      <c r="O46" s="58"/>
      <c r="P46" s="58"/>
    </row>
    <row r="47" spans="1:16" s="44" customFormat="1" ht="18" customHeight="1">
      <c r="A47" s="49"/>
      <c r="B47" s="49"/>
      <c r="C47" s="53" t="s">
        <v>155</v>
      </c>
      <c r="D47" s="49" t="s">
        <v>214</v>
      </c>
      <c r="E47" s="51">
        <v>1</v>
      </c>
      <c r="F47" s="54"/>
      <c r="G47" s="51"/>
      <c r="H47" s="56"/>
      <c r="I47" s="51"/>
      <c r="J47" s="51"/>
      <c r="K47" s="58"/>
      <c r="L47" s="58"/>
      <c r="M47" s="58"/>
      <c r="N47" s="58"/>
      <c r="O47" s="58"/>
      <c r="P47" s="58"/>
    </row>
    <row r="48" spans="1:16" s="44" customFormat="1" ht="18" customHeight="1">
      <c r="A48" s="49">
        <v>17</v>
      </c>
      <c r="B48" s="49" t="s">
        <v>214</v>
      </c>
      <c r="C48" s="53" t="s">
        <v>156</v>
      </c>
      <c r="D48" s="49"/>
      <c r="E48" s="51"/>
      <c r="F48" s="54"/>
      <c r="G48" s="51"/>
      <c r="H48" s="56"/>
      <c r="I48" s="51"/>
      <c r="J48" s="51"/>
      <c r="K48" s="58"/>
      <c r="L48" s="58"/>
      <c r="M48" s="58"/>
      <c r="N48" s="58"/>
      <c r="O48" s="58"/>
      <c r="P48" s="58"/>
    </row>
    <row r="49" spans="1:16" s="44" customFormat="1" ht="18" customHeight="1">
      <c r="A49" s="49"/>
      <c r="B49" s="49"/>
      <c r="C49" s="53" t="s">
        <v>157</v>
      </c>
      <c r="D49" s="49" t="s">
        <v>214</v>
      </c>
      <c r="E49" s="51">
        <v>1</v>
      </c>
      <c r="F49" s="54"/>
      <c r="G49" s="51"/>
      <c r="H49" s="56"/>
      <c r="I49" s="51"/>
      <c r="J49" s="51"/>
      <c r="K49" s="58"/>
      <c r="L49" s="58"/>
      <c r="M49" s="58"/>
      <c r="N49" s="58"/>
      <c r="O49" s="58"/>
      <c r="P49" s="58"/>
    </row>
    <row r="50" spans="1:32" ht="18" customHeight="1">
      <c r="A50" s="62"/>
      <c r="B50" s="177" t="s">
        <v>211</v>
      </c>
      <c r="C50" s="177"/>
      <c r="D50" s="50" t="s">
        <v>275</v>
      </c>
      <c r="E50" s="51"/>
      <c r="F50" s="63"/>
      <c r="G50" s="63"/>
      <c r="H50" s="63"/>
      <c r="I50" s="63"/>
      <c r="J50" s="63"/>
      <c r="K50" s="63"/>
      <c r="L50" s="63">
        <f>SUM(L20:L49)</f>
        <v>0</v>
      </c>
      <c r="M50" s="63">
        <f>SUM(M20:M49)</f>
        <v>0</v>
      </c>
      <c r="N50" s="63">
        <f>SUM(N20:N49)</f>
        <v>0</v>
      </c>
      <c r="O50" s="63">
        <f>SUM(O20:O49)</f>
        <v>0</v>
      </c>
      <c r="P50" s="63">
        <f>SUM(P20:P49)</f>
        <v>0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ht="18" customHeight="1">
      <c r="A51" s="62"/>
      <c r="B51" s="62"/>
      <c r="C51" s="62" t="s">
        <v>237</v>
      </c>
      <c r="D51" s="66" t="s">
        <v>238</v>
      </c>
      <c r="E51" s="51" t="s">
        <v>200</v>
      </c>
      <c r="F51" s="67"/>
      <c r="G51" s="67"/>
      <c r="H51" s="67"/>
      <c r="I51" s="67"/>
      <c r="J51" s="67"/>
      <c r="K51" s="67"/>
      <c r="L51" s="51"/>
      <c r="M51" s="51"/>
      <c r="N51" s="51">
        <f>N50*0.05</f>
        <v>0</v>
      </c>
      <c r="O51" s="51"/>
      <c r="P51" s="51">
        <f>SUM(N51:O51)</f>
        <v>0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ht="18" customHeight="1">
      <c r="A52" s="62"/>
      <c r="B52" s="62"/>
      <c r="C52" s="71" t="s">
        <v>245</v>
      </c>
      <c r="D52" s="72" t="s">
        <v>275</v>
      </c>
      <c r="E52" s="67"/>
      <c r="F52" s="67"/>
      <c r="G52" s="67"/>
      <c r="H52" s="67"/>
      <c r="I52" s="67"/>
      <c r="J52" s="67"/>
      <c r="K52" s="67"/>
      <c r="L52" s="63">
        <f>SUM(L50)</f>
        <v>0</v>
      </c>
      <c r="M52" s="63">
        <f>SUM(M50)</f>
        <v>0</v>
      </c>
      <c r="N52" s="63">
        <f>SUM(N50:N51)</f>
        <v>0</v>
      </c>
      <c r="O52" s="63">
        <f>SUM(O50)</f>
        <v>0</v>
      </c>
      <c r="P52" s="63">
        <f>P50+P51</f>
        <v>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8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ht="18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2:32" ht="18" customHeight="1">
      <c r="B55" s="44" t="s">
        <v>431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2:16" s="44" customFormat="1" ht="18" customHeight="1">
      <c r="B56" s="44" t="s">
        <v>421</v>
      </c>
      <c r="D56" s="75"/>
      <c r="E56" s="76"/>
      <c r="L56" s="77"/>
      <c r="M56" s="78"/>
      <c r="N56" s="78"/>
      <c r="O56" s="78"/>
      <c r="P56" s="78"/>
    </row>
    <row r="57" spans="17:32" ht="12.75"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7:32" ht="12.75"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7:32" ht="12.75"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7:32" ht="12.75"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7:32" ht="12.75"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7:32" ht="12.75"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7:32" ht="12.75"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17:32" ht="12.75"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7:32" ht="12.75"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7:32" ht="12.75"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7:32" ht="12.75"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7:32" ht="12.75"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17:32" ht="12.75"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7:32" ht="12.75"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7:32" ht="12.75"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7:32" ht="12.75"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7:32" ht="12.75"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7:32" ht="12.75"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17:32" ht="12.75"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7:32" ht="12.75"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7:32" ht="12.75"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7:32" ht="12.75"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7:32" ht="12.75"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7:32" ht="12.75"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7:32" ht="12.75"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</row>
    <row r="82" spans="17:32" ht="12.75"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7:32" ht="12.75"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7:32" ht="12.75"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7:32" ht="12.75"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</row>
    <row r="86" spans="17:32" ht="12.75"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</row>
    <row r="87" spans="17:32" ht="12.75"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</row>
    <row r="88" spans="17:32" ht="12.75"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</row>
    <row r="89" spans="17:32" ht="12.75"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17:32" ht="12.75"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7:32" ht="12.75"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7:32" ht="12.75"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</row>
    <row r="93" spans="17:32" ht="12.75"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7:32" ht="12.75"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7:32" ht="12.75"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7:32" ht="12.75"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7:32" ht="12.75"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7:32" ht="12.75"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7:32" ht="12.75"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7:32" ht="12.75"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7:32" ht="12.75"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7:32" ht="12.75"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7:32" ht="12.75"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7:32" ht="12.75"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7:32" ht="12.75"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7:32" ht="12.75"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17:32" ht="12.75"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7:32" ht="12.75"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7:32" ht="12.75"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7:32" ht="12.75"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7:32" ht="12.75"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7:32" ht="12.75"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7:32" ht="12.75"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7:32" ht="12.75"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7:32" ht="12.75"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7:32" ht="12.75"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7:32" ht="12.75"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7:32" ht="12.75"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7:32" ht="12.75"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7:32" ht="12.75"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7:32" ht="12.75"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7:32" ht="12.75"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7:32" ht="12.75"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7:32" ht="12.75"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7:32" ht="12.75"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7:32" ht="12.75"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7:32" ht="12.75"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7:32" ht="12.75"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7:32" ht="12.75"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7:32" ht="12.75"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7:32" ht="12.75"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7:32" ht="12.75"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7:32" ht="12.75"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7:32" ht="12.75"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7:32" ht="12.75"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7:32" ht="12.75"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7:32" ht="12.75"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7:32" ht="12.75"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7:32" ht="12.75"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7:32" ht="12.75"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7:32" ht="12.75"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7:32" ht="12.75"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7:32" ht="12.75"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7:32" ht="12.75"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7:32" ht="12.75"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7:32" ht="12.75"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7:32" ht="12.75"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7:32" ht="12.75"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7:32" ht="12.75"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7:32" ht="12.75"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7:32" ht="12.75"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7:32" ht="12.75"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7:32" ht="12.75"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7:32" ht="12.75"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7:32" ht="12.75"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7:32" ht="12.75"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7:32" ht="12.75"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7:32" ht="12.75"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7:32" ht="12.75"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7:32" ht="12.75"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7:32" ht="12.75"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7:32" ht="12.75"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7:32" ht="12.75"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7:32" ht="12.75"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7:32" ht="12.75"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7:32" ht="12.75"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7:32" ht="12.75"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7:32" ht="12.75"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  <row r="169" spans="17:32" ht="12.75"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</row>
    <row r="170" spans="17:32" ht="12.75"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</row>
    <row r="171" spans="17:32" ht="12.75"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</row>
    <row r="172" spans="17:32" ht="12.75"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</row>
    <row r="173" spans="17:32" ht="12.75"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</row>
    <row r="174" spans="17:32" ht="12.75"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</row>
    <row r="175" spans="17:32" ht="12.75"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</row>
    <row r="176" spans="17:32" ht="12.75"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</row>
    <row r="177" spans="17:32" ht="12.75"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</row>
    <row r="178" spans="17:32" ht="12.75"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</row>
    <row r="179" spans="17:32" ht="12.75"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</row>
    <row r="180" spans="17:32" ht="12.75"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</row>
    <row r="181" spans="17:32" ht="12.75"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</row>
    <row r="182" spans="17:32" ht="12.75"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</row>
    <row r="183" spans="17:32" ht="12.75"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</row>
    <row r="184" spans="17:32" ht="12.75"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</row>
    <row r="185" spans="17:32" ht="12.75"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</row>
    <row r="186" spans="17:32" ht="12.75"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</row>
    <row r="187" spans="17:32" ht="12.75"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</row>
    <row r="188" spans="17:32" ht="12.75"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</row>
    <row r="189" spans="17:32" ht="12.75"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</row>
    <row r="190" spans="17:32" ht="12.75"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</row>
    <row r="191" spans="17:32" ht="12.75"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</row>
    <row r="192" spans="17:32" ht="12.75"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</row>
    <row r="193" spans="17:32" ht="12.75"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</row>
    <row r="194" spans="17:32" ht="12.75"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</row>
    <row r="195" spans="17:32" ht="12.75"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</row>
    <row r="196" spans="17:32" ht="12.75"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</row>
    <row r="197" spans="17:32" ht="12.75"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</row>
    <row r="198" spans="17:32" ht="12.75"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</row>
    <row r="199" spans="17:32" ht="12.75"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</row>
    <row r="200" spans="17:32" ht="12.75"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</row>
    <row r="201" spans="17:32" ht="12.75"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</row>
    <row r="202" spans="17:32" ht="12.75"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</row>
    <row r="203" spans="17:32" ht="12.75"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</row>
    <row r="204" spans="17:32" ht="12.75"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</row>
    <row r="205" spans="17:32" ht="12.75"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</row>
    <row r="206" spans="17:32" ht="12.75"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</row>
    <row r="207" spans="17:32" ht="12.75"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</row>
    <row r="208" spans="17:32" ht="12.75"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</row>
    <row r="209" spans="17:32" ht="12.75"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</row>
    <row r="210" spans="17:32" ht="12.75"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</row>
    <row r="211" spans="17:32" ht="12.75"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</row>
    <row r="212" spans="17:32" ht="12.75"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</row>
    <row r="213" spans="17:32" ht="12.75"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</row>
    <row r="214" spans="17:32" ht="12.75"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</row>
    <row r="215" spans="17:32" ht="12.75"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</row>
    <row r="216" spans="17:32" ht="12.75"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</row>
    <row r="217" spans="17:32" ht="12.75"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</row>
    <row r="218" spans="17:32" ht="12.75"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</row>
    <row r="219" spans="17:32" ht="12.75"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</row>
    <row r="220" spans="17:32" ht="12.75"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</row>
    <row r="221" spans="17:32" ht="12.75"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</row>
    <row r="222" spans="17:32" ht="12.75"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</row>
    <row r="223" spans="17:32" ht="12.75"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</row>
    <row r="224" spans="17:32" ht="12.75"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</row>
    <row r="225" spans="17:32" ht="12.75"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</row>
    <row r="226" spans="17:32" ht="12.75"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</row>
    <row r="227" spans="17:32" ht="12.75"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</row>
    <row r="228" spans="17:32" ht="12.75"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</row>
    <row r="229" spans="17:32" ht="12.75"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</row>
  </sheetData>
  <sheetProtection/>
  <mergeCells count="23">
    <mergeCell ref="O9:P9"/>
    <mergeCell ref="B50:C50"/>
    <mergeCell ref="O15:O18"/>
    <mergeCell ref="J15:J18"/>
    <mergeCell ref="L14:P14"/>
    <mergeCell ref="K15:K18"/>
    <mergeCell ref="F14:K14"/>
    <mergeCell ref="H15:H18"/>
    <mergeCell ref="C14:C18"/>
    <mergeCell ref="G15:G18"/>
    <mergeCell ref="P15:P18"/>
    <mergeCell ref="E14:E18"/>
    <mergeCell ref="L15:L18"/>
    <mergeCell ref="A6:P6"/>
    <mergeCell ref="A7:P7"/>
    <mergeCell ref="K9:N9"/>
    <mergeCell ref="F15:F18"/>
    <mergeCell ref="B14:B18"/>
    <mergeCell ref="N15:N18"/>
    <mergeCell ref="M15:M18"/>
    <mergeCell ref="I15:I18"/>
    <mergeCell ref="D14:D18"/>
    <mergeCell ref="A14:A18"/>
  </mergeCells>
  <printOptions horizontalCentered="1"/>
  <pageMargins left="0.5905511811023623" right="0.1968503937007874" top="0.984251968503937" bottom="0.7874015748031497" header="0" footer="0"/>
  <pageSetup fitToHeight="0" fitToWidth="0" horizontalDpi="300" verticalDpi="300" orientation="landscape" paperSize="9" scale="93" r:id="rId1"/>
  <headerFooter alignWithMargins="0">
    <oddHeader>&amp;L&amp;8
Noteikumi par Latvijas būvnormatīvu
LBN 501-15 "Būvizmaksu noteikšanas kārtība"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216"/>
  <sheetViews>
    <sheetView zoomScale="90" zoomScaleNormal="90" zoomScalePageLayoutView="0" workbookViewId="0" topLeftCell="A16">
      <selection activeCell="F21" sqref="F21:P33"/>
    </sheetView>
  </sheetViews>
  <sheetFormatPr defaultColWidth="9.140625" defaultRowHeight="12.75"/>
  <cols>
    <col min="1" max="1" width="4.421875" style="4" customWidth="1"/>
    <col min="2" max="2" width="8.8515625" style="4" customWidth="1"/>
    <col min="3" max="3" width="29.7109375" style="4" bestFit="1" customWidth="1"/>
    <col min="4" max="4" width="6.57421875" style="4" customWidth="1"/>
    <col min="5" max="5" width="7.421875" style="4" customWidth="1"/>
    <col min="6" max="6" width="6.140625" style="4" customWidth="1"/>
    <col min="7" max="7" width="7.140625" style="4" customWidth="1"/>
    <col min="8" max="8" width="7.00390625" style="4" customWidth="1"/>
    <col min="9" max="9" width="7.140625" style="4" customWidth="1"/>
    <col min="10" max="10" width="7.421875" style="4" customWidth="1"/>
    <col min="11" max="11" width="9.140625" style="4" customWidth="1"/>
    <col min="12" max="12" width="9.28125" style="4" customWidth="1"/>
    <col min="13" max="13" width="8.28125" style="4" customWidth="1"/>
    <col min="14" max="14" width="9.140625" style="4" customWidth="1"/>
    <col min="15" max="15" width="8.57421875" style="4" customWidth="1"/>
    <col min="16" max="16" width="10.140625" style="4" customWidth="1"/>
    <col min="17" max="16384" width="9.140625" style="4" customWidth="1"/>
  </cols>
  <sheetData>
    <row r="1" ht="15" customHeight="1">
      <c r="A1" s="4" t="s">
        <v>353</v>
      </c>
    </row>
    <row r="2" ht="15" customHeight="1">
      <c r="A2" s="4" t="s">
        <v>354</v>
      </c>
    </row>
    <row r="3" ht="15" customHeight="1">
      <c r="A3" s="4" t="s">
        <v>198</v>
      </c>
    </row>
    <row r="4" ht="15" customHeight="1">
      <c r="A4" s="4" t="s">
        <v>432</v>
      </c>
    </row>
    <row r="6" spans="1:16" ht="12.75">
      <c r="A6" s="172" t="s">
        <v>249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6" ht="12.75">
      <c r="A7" s="173" t="s">
        <v>187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ht="12.75">
      <c r="P8" s="7"/>
    </row>
    <row r="9" spans="11:16" ht="12.75">
      <c r="K9" s="174" t="s">
        <v>433</v>
      </c>
      <c r="L9" s="174"/>
      <c r="M9" s="174"/>
      <c r="N9" s="174"/>
      <c r="O9" s="178">
        <f>P36</f>
        <v>0</v>
      </c>
      <c r="P9" s="178"/>
    </row>
    <row r="10" spans="10:16" ht="13.5" customHeight="1">
      <c r="J10" s="8"/>
      <c r="K10" s="7"/>
      <c r="L10" s="10"/>
      <c r="M10" s="9"/>
      <c r="N10" s="8"/>
      <c r="O10" s="8"/>
      <c r="P10" s="9"/>
    </row>
    <row r="11" spans="1:16" ht="12.75">
      <c r="A11" s="4" t="s">
        <v>158</v>
      </c>
      <c r="J11" s="8"/>
      <c r="K11" s="7"/>
      <c r="L11" s="10"/>
      <c r="M11" s="9"/>
      <c r="N11" s="8"/>
      <c r="O11" s="8"/>
      <c r="P11" s="9"/>
    </row>
    <row r="12" spans="1:5" ht="12.75">
      <c r="A12" s="11" t="s">
        <v>252</v>
      </c>
      <c r="B12" s="11"/>
      <c r="C12" s="12"/>
      <c r="D12" s="12"/>
      <c r="E12" s="12"/>
    </row>
    <row r="13" spans="6:16" ht="12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5" customFormat="1" ht="12.75" customHeight="1">
      <c r="A14" s="175" t="s">
        <v>203</v>
      </c>
      <c r="B14" s="175" t="s">
        <v>247</v>
      </c>
      <c r="C14" s="175" t="s">
        <v>248</v>
      </c>
      <c r="D14" s="175" t="s">
        <v>209</v>
      </c>
      <c r="E14" s="175" t="s">
        <v>212</v>
      </c>
      <c r="F14" s="176" t="s">
        <v>207</v>
      </c>
      <c r="G14" s="176"/>
      <c r="H14" s="176"/>
      <c r="I14" s="176"/>
      <c r="J14" s="176"/>
      <c r="K14" s="176"/>
      <c r="L14" s="176" t="s">
        <v>208</v>
      </c>
      <c r="M14" s="176"/>
      <c r="N14" s="176"/>
      <c r="O14" s="176"/>
      <c r="P14" s="176"/>
    </row>
    <row r="15" spans="1:16" s="5" customFormat="1" ht="12.75" customHeight="1">
      <c r="A15" s="175"/>
      <c r="B15" s="175"/>
      <c r="C15" s="175"/>
      <c r="D15" s="175"/>
      <c r="E15" s="175"/>
      <c r="F15" s="171" t="s">
        <v>210</v>
      </c>
      <c r="G15" s="171" t="s">
        <v>451</v>
      </c>
      <c r="H15" s="171" t="s">
        <v>270</v>
      </c>
      <c r="I15" s="171" t="s">
        <v>271</v>
      </c>
      <c r="J15" s="171" t="s">
        <v>272</v>
      </c>
      <c r="K15" s="175" t="s">
        <v>273</v>
      </c>
      <c r="L15" s="171" t="s">
        <v>213</v>
      </c>
      <c r="M15" s="171" t="s">
        <v>270</v>
      </c>
      <c r="N15" s="171" t="s">
        <v>271</v>
      </c>
      <c r="O15" s="171" t="s">
        <v>272</v>
      </c>
      <c r="P15" s="175" t="s">
        <v>274</v>
      </c>
    </row>
    <row r="16" spans="1:16" s="5" customFormat="1" ht="12.75" customHeight="1">
      <c r="A16" s="175"/>
      <c r="B16" s="175"/>
      <c r="C16" s="175"/>
      <c r="D16" s="175"/>
      <c r="E16" s="175"/>
      <c r="F16" s="171"/>
      <c r="G16" s="171"/>
      <c r="H16" s="171"/>
      <c r="I16" s="171"/>
      <c r="J16" s="171"/>
      <c r="K16" s="175"/>
      <c r="L16" s="171"/>
      <c r="M16" s="171"/>
      <c r="N16" s="171"/>
      <c r="O16" s="171"/>
      <c r="P16" s="175"/>
    </row>
    <row r="17" spans="1:16" s="5" customFormat="1" ht="12.75" customHeight="1">
      <c r="A17" s="175"/>
      <c r="B17" s="175"/>
      <c r="C17" s="175"/>
      <c r="D17" s="175"/>
      <c r="E17" s="175"/>
      <c r="F17" s="171"/>
      <c r="G17" s="171"/>
      <c r="H17" s="171"/>
      <c r="I17" s="171"/>
      <c r="J17" s="171"/>
      <c r="K17" s="175"/>
      <c r="L17" s="171"/>
      <c r="M17" s="171"/>
      <c r="N17" s="171"/>
      <c r="O17" s="171"/>
      <c r="P17" s="175"/>
    </row>
    <row r="18" spans="1:16" s="5" customFormat="1" ht="12.75" customHeight="1">
      <c r="A18" s="175"/>
      <c r="B18" s="175"/>
      <c r="C18" s="175"/>
      <c r="D18" s="175"/>
      <c r="E18" s="175"/>
      <c r="F18" s="171"/>
      <c r="G18" s="171"/>
      <c r="H18" s="171"/>
      <c r="I18" s="171"/>
      <c r="J18" s="171"/>
      <c r="K18" s="175"/>
      <c r="L18" s="171"/>
      <c r="M18" s="171"/>
      <c r="N18" s="171"/>
      <c r="O18" s="171"/>
      <c r="P18" s="175"/>
    </row>
    <row r="19" spans="1:16" s="5" customFormat="1" ht="12.75" customHeight="1">
      <c r="A19" s="13" t="s">
        <v>216</v>
      </c>
      <c r="B19" s="13" t="s">
        <v>217</v>
      </c>
      <c r="C19" s="13" t="s">
        <v>218</v>
      </c>
      <c r="D19" s="13" t="s">
        <v>219</v>
      </c>
      <c r="E19" s="13" t="s">
        <v>220</v>
      </c>
      <c r="F19" s="13" t="s">
        <v>221</v>
      </c>
      <c r="G19" s="13" t="s">
        <v>222</v>
      </c>
      <c r="H19" s="13" t="s">
        <v>223</v>
      </c>
      <c r="I19" s="13" t="s">
        <v>224</v>
      </c>
      <c r="J19" s="13" t="s">
        <v>225</v>
      </c>
      <c r="K19" s="13" t="s">
        <v>226</v>
      </c>
      <c r="L19" s="13" t="s">
        <v>227</v>
      </c>
      <c r="M19" s="13" t="s">
        <v>228</v>
      </c>
      <c r="N19" s="13" t="s">
        <v>229</v>
      </c>
      <c r="O19" s="13" t="s">
        <v>230</v>
      </c>
      <c r="P19" s="13" t="s">
        <v>231</v>
      </c>
    </row>
    <row r="20" spans="1:16" s="5" customFormat="1" ht="18" customHeight="1">
      <c r="A20" s="14"/>
      <c r="B20" s="14"/>
      <c r="C20" s="14" t="s">
        <v>309</v>
      </c>
      <c r="D20" s="14"/>
      <c r="E20" s="14"/>
      <c r="F20" s="24"/>
      <c r="G20" s="24"/>
      <c r="H20" s="24"/>
      <c r="I20" s="34"/>
      <c r="J20" s="24"/>
      <c r="K20" s="24"/>
      <c r="L20" s="24"/>
      <c r="M20" s="24"/>
      <c r="N20" s="24"/>
      <c r="O20" s="24"/>
      <c r="P20" s="24"/>
    </row>
    <row r="21" spans="1:16" s="5" customFormat="1" ht="18" customHeight="1">
      <c r="A21" s="14">
        <v>1</v>
      </c>
      <c r="B21" s="14" t="s">
        <v>159</v>
      </c>
      <c r="C21" s="16" t="s">
        <v>160</v>
      </c>
      <c r="D21" s="14" t="s">
        <v>206</v>
      </c>
      <c r="E21" s="15">
        <v>2</v>
      </c>
      <c r="F21" s="1"/>
      <c r="G21" s="15"/>
      <c r="H21" s="56"/>
      <c r="I21" s="15"/>
      <c r="J21" s="15"/>
      <c r="K21" s="2"/>
      <c r="L21" s="2"/>
      <c r="M21" s="2"/>
      <c r="N21" s="2"/>
      <c r="O21" s="2"/>
      <c r="P21" s="2"/>
    </row>
    <row r="22" spans="1:16" s="5" customFormat="1" ht="18" customHeight="1">
      <c r="A22" s="14"/>
      <c r="B22" s="14" t="s">
        <v>236</v>
      </c>
      <c r="C22" s="16"/>
      <c r="D22" s="14"/>
      <c r="E22" s="15"/>
      <c r="F22" s="1"/>
      <c r="G22" s="15"/>
      <c r="H22" s="56"/>
      <c r="I22" s="15"/>
      <c r="J22" s="15"/>
      <c r="K22" s="2"/>
      <c r="L22" s="2"/>
      <c r="M22" s="2"/>
      <c r="N22" s="2"/>
      <c r="O22" s="2"/>
      <c r="P22" s="2"/>
    </row>
    <row r="23" spans="1:16" s="5" customFormat="1" ht="18" customHeight="1">
      <c r="A23" s="14">
        <v>2</v>
      </c>
      <c r="B23" s="14" t="s">
        <v>239</v>
      </c>
      <c r="C23" s="16" t="s">
        <v>343</v>
      </c>
      <c r="D23" s="14" t="s">
        <v>448</v>
      </c>
      <c r="E23" s="15">
        <v>5</v>
      </c>
      <c r="F23" s="1"/>
      <c r="G23" s="15"/>
      <c r="H23" s="56"/>
      <c r="I23" s="15"/>
      <c r="J23" s="15"/>
      <c r="K23" s="2"/>
      <c r="L23" s="2"/>
      <c r="M23" s="2"/>
      <c r="N23" s="2"/>
      <c r="O23" s="2"/>
      <c r="P23" s="2"/>
    </row>
    <row r="24" spans="1:16" s="5" customFormat="1" ht="18" customHeight="1">
      <c r="A24" s="14"/>
      <c r="B24" s="14"/>
      <c r="C24" s="14" t="s">
        <v>255</v>
      </c>
      <c r="D24" s="14"/>
      <c r="E24" s="15"/>
      <c r="F24" s="1"/>
      <c r="G24" s="15"/>
      <c r="H24" s="56"/>
      <c r="I24" s="15"/>
      <c r="J24" s="15"/>
      <c r="K24" s="2"/>
      <c r="L24" s="2"/>
      <c r="M24" s="2"/>
      <c r="N24" s="2"/>
      <c r="O24" s="2"/>
      <c r="P24" s="2"/>
    </row>
    <row r="25" spans="1:16" s="5" customFormat="1" ht="18" customHeight="1">
      <c r="A25" s="14">
        <v>3</v>
      </c>
      <c r="B25" s="14" t="s">
        <v>159</v>
      </c>
      <c r="C25" s="16" t="s">
        <v>161</v>
      </c>
      <c r="D25" s="14"/>
      <c r="E25" s="15"/>
      <c r="F25" s="1"/>
      <c r="G25" s="15"/>
      <c r="H25" s="56"/>
      <c r="I25" s="15"/>
      <c r="J25" s="15"/>
      <c r="K25" s="2"/>
      <c r="L25" s="2"/>
      <c r="M25" s="2"/>
      <c r="N25" s="2"/>
      <c r="O25" s="2"/>
      <c r="P25" s="2"/>
    </row>
    <row r="26" spans="1:16" s="5" customFormat="1" ht="18" customHeight="1">
      <c r="A26" s="14"/>
      <c r="B26" s="14"/>
      <c r="C26" s="16" t="s">
        <v>162</v>
      </c>
      <c r="D26" s="14" t="s">
        <v>206</v>
      </c>
      <c r="E26" s="15">
        <v>2</v>
      </c>
      <c r="F26" s="1"/>
      <c r="G26" s="15"/>
      <c r="H26" s="56"/>
      <c r="I26" s="15"/>
      <c r="J26" s="15"/>
      <c r="K26" s="2"/>
      <c r="L26" s="2"/>
      <c r="M26" s="2"/>
      <c r="N26" s="2"/>
      <c r="O26" s="2"/>
      <c r="P26" s="2"/>
    </row>
    <row r="27" spans="1:16" s="5" customFormat="1" ht="18" customHeight="1">
      <c r="A27" s="14">
        <v>4</v>
      </c>
      <c r="B27" s="14" t="s">
        <v>320</v>
      </c>
      <c r="C27" s="16" t="s">
        <v>163</v>
      </c>
      <c r="D27" s="14" t="s">
        <v>205</v>
      </c>
      <c r="E27" s="15">
        <v>20</v>
      </c>
      <c r="F27" s="1"/>
      <c r="G27" s="15"/>
      <c r="H27" s="56"/>
      <c r="I27" s="15"/>
      <c r="J27" s="15"/>
      <c r="K27" s="2"/>
      <c r="L27" s="2"/>
      <c r="M27" s="2"/>
      <c r="N27" s="2"/>
      <c r="O27" s="2"/>
      <c r="P27" s="2"/>
    </row>
    <row r="28" spans="1:16" s="5" customFormat="1" ht="18" customHeight="1">
      <c r="A28" s="14"/>
      <c r="B28" s="14"/>
      <c r="C28" s="16" t="s">
        <v>164</v>
      </c>
      <c r="D28" s="14" t="s">
        <v>214</v>
      </c>
      <c r="E28" s="15">
        <v>10</v>
      </c>
      <c r="F28" s="1"/>
      <c r="G28" s="15"/>
      <c r="H28" s="56"/>
      <c r="I28" s="15"/>
      <c r="J28" s="15"/>
      <c r="K28" s="2"/>
      <c r="L28" s="2"/>
      <c r="M28" s="2"/>
      <c r="N28" s="2"/>
      <c r="O28" s="2"/>
      <c r="P28" s="2"/>
    </row>
    <row r="29" spans="1:16" s="5" customFormat="1" ht="18" customHeight="1">
      <c r="A29" s="14"/>
      <c r="B29" s="14"/>
      <c r="C29" s="16" t="s">
        <v>165</v>
      </c>
      <c r="D29" s="14" t="s">
        <v>214</v>
      </c>
      <c r="E29" s="15">
        <v>10</v>
      </c>
      <c r="F29" s="1"/>
      <c r="G29" s="15"/>
      <c r="H29" s="56"/>
      <c r="I29" s="15"/>
      <c r="J29" s="15"/>
      <c r="K29" s="2"/>
      <c r="L29" s="2"/>
      <c r="M29" s="2"/>
      <c r="N29" s="2"/>
      <c r="O29" s="2"/>
      <c r="P29" s="2"/>
    </row>
    <row r="30" spans="1:16" s="5" customFormat="1" ht="18" customHeight="1">
      <c r="A30" s="14"/>
      <c r="B30" s="14"/>
      <c r="C30" s="16" t="s">
        <v>313</v>
      </c>
      <c r="D30" s="14" t="s">
        <v>215</v>
      </c>
      <c r="E30" s="15">
        <v>1</v>
      </c>
      <c r="F30" s="1"/>
      <c r="G30" s="15"/>
      <c r="H30" s="56"/>
      <c r="I30" s="15"/>
      <c r="J30" s="15"/>
      <c r="K30" s="2"/>
      <c r="L30" s="2"/>
      <c r="M30" s="2"/>
      <c r="N30" s="2"/>
      <c r="O30" s="2"/>
      <c r="P30" s="2"/>
    </row>
    <row r="31" spans="1:16" s="5" customFormat="1" ht="18" customHeight="1">
      <c r="A31" s="14">
        <v>5</v>
      </c>
      <c r="B31" s="14" t="s">
        <v>239</v>
      </c>
      <c r="C31" s="16" t="s">
        <v>65</v>
      </c>
      <c r="D31" s="14"/>
      <c r="E31" s="15"/>
      <c r="F31" s="1"/>
      <c r="G31" s="15"/>
      <c r="H31" s="56"/>
      <c r="I31" s="15"/>
      <c r="J31" s="15"/>
      <c r="K31" s="2"/>
      <c r="L31" s="2"/>
      <c r="M31" s="2"/>
      <c r="N31" s="2"/>
      <c r="O31" s="2"/>
      <c r="P31" s="2"/>
    </row>
    <row r="32" spans="1:16" s="5" customFormat="1" ht="18" customHeight="1">
      <c r="A32" s="14"/>
      <c r="B32" s="14"/>
      <c r="C32" s="16" t="s">
        <v>66</v>
      </c>
      <c r="D32" s="14" t="s">
        <v>448</v>
      </c>
      <c r="E32" s="15">
        <v>5</v>
      </c>
      <c r="F32" s="1"/>
      <c r="G32" s="15"/>
      <c r="H32" s="56"/>
      <c r="I32" s="15"/>
      <c r="J32" s="15"/>
      <c r="K32" s="2"/>
      <c r="L32" s="2"/>
      <c r="M32" s="2"/>
      <c r="N32" s="2"/>
      <c r="O32" s="2"/>
      <c r="P32" s="2"/>
    </row>
    <row r="33" spans="1:16" s="5" customFormat="1" ht="18" customHeight="1">
      <c r="A33" s="14"/>
      <c r="B33" s="14"/>
      <c r="C33" s="16" t="s">
        <v>67</v>
      </c>
      <c r="D33" s="14" t="s">
        <v>215</v>
      </c>
      <c r="E33" s="15">
        <v>1</v>
      </c>
      <c r="F33" s="1"/>
      <c r="G33" s="15"/>
      <c r="H33" s="56"/>
      <c r="I33" s="15"/>
      <c r="J33" s="15"/>
      <c r="K33" s="2"/>
      <c r="L33" s="2"/>
      <c r="M33" s="2"/>
      <c r="N33" s="2"/>
      <c r="O33" s="2"/>
      <c r="P33" s="2"/>
    </row>
    <row r="34" spans="1:31" ht="18" customHeight="1">
      <c r="A34" s="18"/>
      <c r="B34" s="177" t="s">
        <v>211</v>
      </c>
      <c r="C34" s="177"/>
      <c r="D34" s="19" t="s">
        <v>275</v>
      </c>
      <c r="E34" s="15"/>
      <c r="F34" s="6"/>
      <c r="G34" s="6"/>
      <c r="H34" s="6"/>
      <c r="I34" s="6"/>
      <c r="J34" s="6"/>
      <c r="K34" s="6"/>
      <c r="L34" s="6">
        <f>SUM(L15:L33)</f>
        <v>0</v>
      </c>
      <c r="M34" s="6">
        <f>SUM(M15:M33)</f>
        <v>0</v>
      </c>
      <c r="N34" s="6">
        <f>SUM(N15:N33)</f>
        <v>0</v>
      </c>
      <c r="O34" s="6">
        <f>SUM(O15:O33)</f>
        <v>0</v>
      </c>
      <c r="P34" s="6">
        <f>SUM(P15:P33)</f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" customHeight="1">
      <c r="A35" s="18"/>
      <c r="B35" s="18"/>
      <c r="C35" s="18" t="s">
        <v>237</v>
      </c>
      <c r="D35" s="20" t="s">
        <v>238</v>
      </c>
      <c r="E35" s="15" t="s">
        <v>200</v>
      </c>
      <c r="F35" s="21"/>
      <c r="G35" s="21"/>
      <c r="H35" s="21"/>
      <c r="I35" s="21"/>
      <c r="J35" s="21"/>
      <c r="K35" s="21"/>
      <c r="L35" s="15"/>
      <c r="M35" s="15"/>
      <c r="N35" s="15">
        <f>N34*0.05</f>
        <v>0</v>
      </c>
      <c r="O35" s="15"/>
      <c r="P35" s="15">
        <f>SUM(N35:O35)</f>
        <v>0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" customHeight="1">
      <c r="A36" s="18"/>
      <c r="B36" s="18"/>
      <c r="C36" s="22" t="s">
        <v>245</v>
      </c>
      <c r="D36" s="25" t="s">
        <v>275</v>
      </c>
      <c r="E36" s="21"/>
      <c r="F36" s="21"/>
      <c r="G36" s="21"/>
      <c r="H36" s="21"/>
      <c r="I36" s="21"/>
      <c r="J36" s="21"/>
      <c r="K36" s="21"/>
      <c r="L36" s="6">
        <f>SUM(L34)</f>
        <v>0</v>
      </c>
      <c r="M36" s="6">
        <f>SUM(M34)</f>
        <v>0</v>
      </c>
      <c r="N36" s="6">
        <f>SUM(N34:N35)</f>
        <v>0</v>
      </c>
      <c r="O36" s="6">
        <f>SUM(O34)</f>
        <v>0</v>
      </c>
      <c r="P36" s="6">
        <f>P34+P35</f>
        <v>0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2:31" ht="18" customHeight="1">
      <c r="B40" s="5" t="s">
        <v>435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2:16" s="5" customFormat="1" ht="18" customHeight="1">
      <c r="B41" s="5" t="s">
        <v>434</v>
      </c>
      <c r="D41" s="30"/>
      <c r="E41" s="31"/>
      <c r="L41" s="32"/>
      <c r="M41" s="33"/>
      <c r="N41" s="33"/>
      <c r="O41" s="33"/>
      <c r="P41" s="33"/>
    </row>
    <row r="42" spans="2:31" ht="18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7:31" ht="15" customHeight="1"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7:31" ht="12.75"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7:31" ht="12.75"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7:31" ht="12.75"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7:31" ht="12.75"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7:31" ht="12.75"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7:31" ht="12.75"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7:31" ht="12.75"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7:31" ht="12.75"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7:31" ht="12.75"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7:31" ht="12.75"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7:31" ht="12.75"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7:31" ht="12.75"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7:31" ht="12.75"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7:31" ht="12.75"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7:31" ht="12.75"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7:31" ht="12.75"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7:31" ht="12.75"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7:31" ht="12.75"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7:31" ht="12.75"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7:31" ht="12.75"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7:31" ht="12.75"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7:31" ht="12.75"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7:31" ht="12.75"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7:31" ht="12.75"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7:31" ht="12.75"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7:31" ht="12.75"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7:31" ht="12.75"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7:31" ht="12.75"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7:31" ht="12.75"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7:31" ht="12.75"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7:31" ht="12.75"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7:31" ht="12.75"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7:31" ht="12.75"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7:31" ht="12.75"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7:31" ht="12.75"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7:31" ht="12.75"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7:31" ht="12.75"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7:31" ht="12.75"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7:31" ht="12.75"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7:31" ht="12.75"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7:31" ht="12.75"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7:31" ht="12.75"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7:31" ht="12.75"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7:31" ht="12.75"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7:31" ht="12.75"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7:31" ht="12.75"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7:31" ht="12.75"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7:31" ht="12.75"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7:31" ht="12.75"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7:31" ht="12.75"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7:31" ht="12.75"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7:31" ht="12.75"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7:31" ht="12.75"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7:31" ht="12.75"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7:31" ht="12.75"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7:31" ht="12.75"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7:31" ht="12.75"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7:31" ht="12.75"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7:31" ht="12.75"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7:31" ht="12.75"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7:31" ht="12.75"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7:31" ht="12.75"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7:31" ht="12.75"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7:31" ht="12.75"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7:31" ht="12.75"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7:31" ht="12.75"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7:31" ht="12.75"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7:31" ht="12.75"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7:31" ht="12.75"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7:31" ht="12.75"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7:31" ht="12.75"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7:31" ht="12.75"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7:31" ht="12.75"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7:31" ht="12.75"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7:31" ht="12.75"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7:31" ht="12.75"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7:31" ht="12.75"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7:31" ht="12.75"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7:31" ht="12.75"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7:31" ht="12.75"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7:31" ht="12.75"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7:31" ht="12.75"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7:31" ht="12.75"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7:31" ht="12.75"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7:31" ht="12.75"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7:31" ht="12.75"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7:31" ht="12.75"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7:31" ht="12.75"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7:31" ht="12.75"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7:31" ht="12.75"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7:31" ht="12.75"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7:31" ht="12.75"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7:31" ht="12.75"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7:31" ht="12.75"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7:31" ht="12.75"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7:31" ht="12.75"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7:31" ht="12.75"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7:31" ht="12.75"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7:31" ht="12.75"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7:31" ht="12.75"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7:31" ht="12.75"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7:31" ht="12.75"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7:31" ht="12.75"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7:31" ht="12.75"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7:31" ht="12.75"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7:31" ht="12.75"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7:31" ht="12.75"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7:31" ht="12.75"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7:31" ht="12.75"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7:31" ht="12.75"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7:31" ht="12.75"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7:31" ht="12.75"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7:31" ht="12.75"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7:31" ht="12.75"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7:31" ht="12.75"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7:31" ht="12.75"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7:31" ht="12.75"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7:31" ht="12.75"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7:31" ht="12.75"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7:31" ht="12.75"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7:31" ht="12.75"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7:31" ht="12.75"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7:31" ht="12.75"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7:31" ht="12.75"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7:31" ht="12.75"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7:31" ht="12.75"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7:31" ht="12.75"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7:31" ht="12.75"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7:31" ht="12.75"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7:31" ht="12.75"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7:31" ht="12.75"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7:31" ht="12.75"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7:31" ht="12.75"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7:31" ht="12.75"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7:31" ht="12.75"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7:31" ht="12.75"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7:31" ht="12.75"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7:31" ht="12.75"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7:31" ht="12.75"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7:31" ht="12.75"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7:31" ht="12.75"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7:31" ht="12.75"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7:31" ht="12.75"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7:31" ht="12.75"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7:31" ht="12.75"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7:31" ht="12.75"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7:31" ht="12.75"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7:31" ht="12.75"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7:31" ht="12.75"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7:31" ht="12.75"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7:31" ht="12.75"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7:31" ht="12.75"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7:31" ht="12.75"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7:31" ht="12.75"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7:31" ht="12.75"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7:31" ht="12.75"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7:31" ht="12.75"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7:31" ht="12.75"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7:31" ht="12.75"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7:31" ht="12.75"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7:31" ht="12.75"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7:31" ht="12.75"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7:31" ht="12.75"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7:31" ht="12.75"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7:31" ht="12.75"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7:31" ht="12.75"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7:31" ht="12.75"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7:31" ht="12.75"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7:31" ht="12.75"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7:31" ht="12.75"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7:31" ht="12.75"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7:31" ht="12.75"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7:31" ht="12.75"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</sheetData>
  <sheetProtection/>
  <mergeCells count="23">
    <mergeCell ref="D14:D18"/>
    <mergeCell ref="E14:E18"/>
    <mergeCell ref="L15:L18"/>
    <mergeCell ref="J15:J18"/>
    <mergeCell ref="N15:N18"/>
    <mergeCell ref="H15:H18"/>
    <mergeCell ref="A6:P6"/>
    <mergeCell ref="A7:P7"/>
    <mergeCell ref="K9:N9"/>
    <mergeCell ref="F15:F18"/>
    <mergeCell ref="B14:B18"/>
    <mergeCell ref="G15:G18"/>
    <mergeCell ref="O9:P9"/>
    <mergeCell ref="M15:M18"/>
    <mergeCell ref="C14:C18"/>
    <mergeCell ref="A14:A18"/>
    <mergeCell ref="B34:C34"/>
    <mergeCell ref="P15:P18"/>
    <mergeCell ref="L14:P14"/>
    <mergeCell ref="K15:K18"/>
    <mergeCell ref="F14:K14"/>
    <mergeCell ref="I15:I18"/>
    <mergeCell ref="O15:O18"/>
  </mergeCells>
  <printOptions horizontalCentered="1"/>
  <pageMargins left="0.5905511811023623" right="0.1968503937007874" top="0.984251968503937" bottom="0.7874015748031497" header="0" footer="0"/>
  <pageSetup fitToHeight="0" fitToWidth="0" horizontalDpi="300" verticalDpi="300" orientation="landscape" paperSize="9" scale="93" r:id="rId1"/>
  <headerFooter alignWithMargins="0">
    <oddHeader>&amp;L&amp;8
Noteikumi par Latvijas būvnormatīvu
LBN 501-15 "Būvizmaksu noteikšanas kārtība"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17"/>
  <sheetViews>
    <sheetView zoomScale="90" zoomScaleNormal="90" zoomScalePageLayoutView="0" workbookViewId="0" topLeftCell="A15">
      <selection activeCell="F21" sqref="F21:P34"/>
    </sheetView>
  </sheetViews>
  <sheetFormatPr defaultColWidth="9.140625" defaultRowHeight="12.75"/>
  <cols>
    <col min="1" max="1" width="4.421875" style="4" customWidth="1"/>
    <col min="2" max="2" width="8.8515625" style="4" customWidth="1"/>
    <col min="3" max="3" width="30.8515625" style="4" customWidth="1"/>
    <col min="4" max="4" width="6.57421875" style="4" customWidth="1"/>
    <col min="5" max="5" width="7.421875" style="4" customWidth="1"/>
    <col min="6" max="6" width="6.140625" style="4" customWidth="1"/>
    <col min="7" max="7" width="7.140625" style="4" customWidth="1"/>
    <col min="8" max="8" width="6.00390625" style="4" customWidth="1"/>
    <col min="9" max="9" width="7.140625" style="4" customWidth="1"/>
    <col min="10" max="10" width="7.421875" style="4" customWidth="1"/>
    <col min="11" max="11" width="9.140625" style="4" customWidth="1"/>
    <col min="12" max="13" width="9.28125" style="4" customWidth="1"/>
    <col min="14" max="14" width="9.8515625" style="4" customWidth="1"/>
    <col min="15" max="15" width="8.57421875" style="4" customWidth="1"/>
    <col min="16" max="16" width="10.140625" style="4" customWidth="1"/>
    <col min="17" max="16384" width="9.140625" style="4" customWidth="1"/>
  </cols>
  <sheetData>
    <row r="1" ht="15" customHeight="1">
      <c r="A1" s="4" t="s">
        <v>353</v>
      </c>
    </row>
    <row r="2" ht="15" customHeight="1">
      <c r="A2" s="4" t="s">
        <v>354</v>
      </c>
    </row>
    <row r="3" ht="15" customHeight="1">
      <c r="A3" s="4" t="s">
        <v>198</v>
      </c>
    </row>
    <row r="4" ht="15" customHeight="1">
      <c r="A4" s="4" t="s">
        <v>436</v>
      </c>
    </row>
    <row r="6" spans="1:16" ht="12.75">
      <c r="A6" s="172" t="s">
        <v>250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6" ht="12.75">
      <c r="A7" s="173" t="s">
        <v>166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ht="12.75">
      <c r="P8" s="7"/>
    </row>
    <row r="9" spans="11:16" ht="12.75">
      <c r="K9" s="174" t="s">
        <v>437</v>
      </c>
      <c r="L9" s="174"/>
      <c r="M9" s="174"/>
      <c r="N9" s="174"/>
      <c r="O9" s="178">
        <f>P37</f>
        <v>0</v>
      </c>
      <c r="P9" s="178"/>
    </row>
    <row r="10" spans="10:16" ht="13.5" customHeight="1">
      <c r="J10" s="8"/>
      <c r="K10" s="7"/>
      <c r="L10" s="10"/>
      <c r="M10" s="9"/>
      <c r="N10" s="8"/>
      <c r="O10" s="8"/>
      <c r="P10" s="9"/>
    </row>
    <row r="11" spans="1:16" ht="12.75">
      <c r="A11" s="4" t="s">
        <v>167</v>
      </c>
      <c r="J11" s="8"/>
      <c r="K11" s="7"/>
      <c r="L11" s="10"/>
      <c r="M11" s="9"/>
      <c r="N11" s="8"/>
      <c r="O11" s="8"/>
      <c r="P11" s="9"/>
    </row>
    <row r="12" spans="1:5" ht="12.75">
      <c r="A12" s="11" t="s">
        <v>252</v>
      </c>
      <c r="B12" s="11"/>
      <c r="C12" s="12"/>
      <c r="D12" s="12"/>
      <c r="E12" s="12"/>
    </row>
    <row r="13" spans="6:16" ht="12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5" customFormat="1" ht="12.75" customHeight="1">
      <c r="A14" s="175" t="s">
        <v>203</v>
      </c>
      <c r="B14" s="175" t="s">
        <v>247</v>
      </c>
      <c r="C14" s="175" t="s">
        <v>248</v>
      </c>
      <c r="D14" s="175" t="s">
        <v>209</v>
      </c>
      <c r="E14" s="175" t="s">
        <v>212</v>
      </c>
      <c r="F14" s="176" t="s">
        <v>207</v>
      </c>
      <c r="G14" s="176"/>
      <c r="H14" s="176"/>
      <c r="I14" s="176"/>
      <c r="J14" s="176"/>
      <c r="K14" s="176"/>
      <c r="L14" s="176" t="s">
        <v>208</v>
      </c>
      <c r="M14" s="176"/>
      <c r="N14" s="176"/>
      <c r="O14" s="176"/>
      <c r="P14" s="176"/>
    </row>
    <row r="15" spans="1:16" s="5" customFormat="1" ht="12.75" customHeight="1">
      <c r="A15" s="175"/>
      <c r="B15" s="175"/>
      <c r="C15" s="175"/>
      <c r="D15" s="175"/>
      <c r="E15" s="175"/>
      <c r="F15" s="171" t="s">
        <v>210</v>
      </c>
      <c r="G15" s="171" t="s">
        <v>451</v>
      </c>
      <c r="H15" s="171" t="s">
        <v>270</v>
      </c>
      <c r="I15" s="171" t="s">
        <v>271</v>
      </c>
      <c r="J15" s="171" t="s">
        <v>272</v>
      </c>
      <c r="K15" s="175" t="s">
        <v>273</v>
      </c>
      <c r="L15" s="171" t="s">
        <v>213</v>
      </c>
      <c r="M15" s="171" t="s">
        <v>270</v>
      </c>
      <c r="N15" s="171" t="s">
        <v>271</v>
      </c>
      <c r="O15" s="171" t="s">
        <v>272</v>
      </c>
      <c r="P15" s="175" t="s">
        <v>274</v>
      </c>
    </row>
    <row r="16" spans="1:16" s="5" customFormat="1" ht="12.75" customHeight="1">
      <c r="A16" s="175"/>
      <c r="B16" s="175"/>
      <c r="C16" s="175"/>
      <c r="D16" s="175"/>
      <c r="E16" s="175"/>
      <c r="F16" s="171"/>
      <c r="G16" s="171"/>
      <c r="H16" s="171"/>
      <c r="I16" s="171"/>
      <c r="J16" s="171"/>
      <c r="K16" s="175"/>
      <c r="L16" s="171"/>
      <c r="M16" s="171"/>
      <c r="N16" s="171"/>
      <c r="O16" s="171"/>
      <c r="P16" s="175"/>
    </row>
    <row r="17" spans="1:16" s="5" customFormat="1" ht="12.75" customHeight="1">
      <c r="A17" s="175"/>
      <c r="B17" s="175"/>
      <c r="C17" s="175"/>
      <c r="D17" s="175"/>
      <c r="E17" s="175"/>
      <c r="F17" s="171"/>
      <c r="G17" s="171"/>
      <c r="H17" s="171"/>
      <c r="I17" s="171"/>
      <c r="J17" s="171"/>
      <c r="K17" s="175"/>
      <c r="L17" s="171"/>
      <c r="M17" s="171"/>
      <c r="N17" s="171"/>
      <c r="O17" s="171"/>
      <c r="P17" s="175"/>
    </row>
    <row r="18" spans="1:16" s="5" customFormat="1" ht="12.75" customHeight="1">
      <c r="A18" s="175"/>
      <c r="B18" s="175"/>
      <c r="C18" s="175"/>
      <c r="D18" s="175"/>
      <c r="E18" s="175"/>
      <c r="F18" s="171"/>
      <c r="G18" s="171"/>
      <c r="H18" s="171"/>
      <c r="I18" s="171"/>
      <c r="J18" s="171"/>
      <c r="K18" s="175"/>
      <c r="L18" s="171"/>
      <c r="M18" s="171"/>
      <c r="N18" s="171"/>
      <c r="O18" s="171"/>
      <c r="P18" s="175"/>
    </row>
    <row r="19" spans="1:16" s="5" customFormat="1" ht="12.75" customHeight="1">
      <c r="A19" s="13" t="s">
        <v>216</v>
      </c>
      <c r="B19" s="13" t="s">
        <v>217</v>
      </c>
      <c r="C19" s="13" t="s">
        <v>218</v>
      </c>
      <c r="D19" s="13" t="s">
        <v>219</v>
      </c>
      <c r="E19" s="13" t="s">
        <v>220</v>
      </c>
      <c r="F19" s="13" t="s">
        <v>221</v>
      </c>
      <c r="G19" s="13" t="s">
        <v>222</v>
      </c>
      <c r="H19" s="13" t="s">
        <v>223</v>
      </c>
      <c r="I19" s="13" t="s">
        <v>224</v>
      </c>
      <c r="J19" s="13" t="s">
        <v>225</v>
      </c>
      <c r="K19" s="13" t="s">
        <v>226</v>
      </c>
      <c r="L19" s="13" t="s">
        <v>227</v>
      </c>
      <c r="M19" s="13" t="s">
        <v>228</v>
      </c>
      <c r="N19" s="13" t="s">
        <v>229</v>
      </c>
      <c r="O19" s="13" t="s">
        <v>230</v>
      </c>
      <c r="P19" s="13" t="s">
        <v>231</v>
      </c>
    </row>
    <row r="20" spans="1:16" s="5" customFormat="1" ht="18" customHeight="1">
      <c r="A20" s="14">
        <v>1</v>
      </c>
      <c r="B20" s="14" t="s">
        <v>168</v>
      </c>
      <c r="C20" s="17" t="s">
        <v>169</v>
      </c>
      <c r="D20" s="14"/>
      <c r="E20" s="1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s="5" customFormat="1" ht="18" customHeight="1">
      <c r="A21" s="14"/>
      <c r="B21" s="14"/>
      <c r="C21" s="17" t="s">
        <v>170</v>
      </c>
      <c r="D21" s="14" t="s">
        <v>206</v>
      </c>
      <c r="E21" s="15">
        <v>2</v>
      </c>
      <c r="F21" s="1"/>
      <c r="G21" s="15"/>
      <c r="H21" s="56"/>
      <c r="I21" s="15"/>
      <c r="J21" s="15"/>
      <c r="K21" s="2"/>
      <c r="L21" s="2"/>
      <c r="M21" s="2"/>
      <c r="N21" s="2"/>
      <c r="O21" s="2"/>
      <c r="P21" s="2"/>
    </row>
    <row r="22" spans="1:16" s="5" customFormat="1" ht="18" customHeight="1">
      <c r="A22" s="14">
        <v>2</v>
      </c>
      <c r="B22" s="14" t="s">
        <v>196</v>
      </c>
      <c r="C22" s="17" t="s">
        <v>171</v>
      </c>
      <c r="D22" s="14"/>
      <c r="E22" s="15"/>
      <c r="F22" s="1"/>
      <c r="G22" s="15"/>
      <c r="H22" s="56"/>
      <c r="I22" s="15"/>
      <c r="J22" s="15"/>
      <c r="K22" s="2"/>
      <c r="L22" s="2"/>
      <c r="M22" s="2"/>
      <c r="N22" s="2"/>
      <c r="O22" s="2"/>
      <c r="P22" s="2"/>
    </row>
    <row r="23" spans="1:16" s="5" customFormat="1" ht="18" customHeight="1">
      <c r="A23" s="14"/>
      <c r="B23" s="14"/>
      <c r="C23" s="16" t="s">
        <v>172</v>
      </c>
      <c r="D23" s="14" t="s">
        <v>206</v>
      </c>
      <c r="E23" s="15">
        <v>2</v>
      </c>
      <c r="F23" s="1"/>
      <c r="G23" s="15"/>
      <c r="H23" s="56"/>
      <c r="I23" s="15"/>
      <c r="J23" s="15"/>
      <c r="K23" s="2"/>
      <c r="L23" s="2"/>
      <c r="M23" s="2"/>
      <c r="N23" s="2"/>
      <c r="O23" s="2"/>
      <c r="P23" s="2"/>
    </row>
    <row r="24" spans="1:16" s="5" customFormat="1" ht="18" customHeight="1">
      <c r="A24" s="14">
        <v>3</v>
      </c>
      <c r="B24" s="14" t="s">
        <v>268</v>
      </c>
      <c r="C24" s="16" t="s">
        <v>134</v>
      </c>
      <c r="D24" s="14" t="s">
        <v>205</v>
      </c>
      <c r="E24" s="15">
        <v>2</v>
      </c>
      <c r="F24" s="1"/>
      <c r="G24" s="15"/>
      <c r="H24" s="56"/>
      <c r="I24" s="15"/>
      <c r="J24" s="15"/>
      <c r="K24" s="2"/>
      <c r="L24" s="2"/>
      <c r="M24" s="2"/>
      <c r="N24" s="2"/>
      <c r="O24" s="2"/>
      <c r="P24" s="2"/>
    </row>
    <row r="25" spans="1:16" s="5" customFormat="1" ht="18" customHeight="1">
      <c r="A25" s="14"/>
      <c r="B25" s="14"/>
      <c r="C25" s="16" t="s">
        <v>173</v>
      </c>
      <c r="D25" s="14" t="s">
        <v>215</v>
      </c>
      <c r="E25" s="15">
        <v>1</v>
      </c>
      <c r="F25" s="1"/>
      <c r="G25" s="15"/>
      <c r="H25" s="56"/>
      <c r="I25" s="15"/>
      <c r="J25" s="15"/>
      <c r="K25" s="2"/>
      <c r="L25" s="2"/>
      <c r="M25" s="2"/>
      <c r="N25" s="2"/>
      <c r="O25" s="2"/>
      <c r="P25" s="2"/>
    </row>
    <row r="26" spans="1:16" s="5" customFormat="1" ht="18" customHeight="1">
      <c r="A26" s="14">
        <v>4</v>
      </c>
      <c r="B26" s="14" t="s">
        <v>239</v>
      </c>
      <c r="C26" s="16" t="s">
        <v>136</v>
      </c>
      <c r="D26" s="14" t="s">
        <v>205</v>
      </c>
      <c r="E26" s="15">
        <v>2</v>
      </c>
      <c r="F26" s="1"/>
      <c r="G26" s="15"/>
      <c r="H26" s="56"/>
      <c r="I26" s="15"/>
      <c r="J26" s="15"/>
      <c r="K26" s="2"/>
      <c r="L26" s="2"/>
      <c r="M26" s="2"/>
      <c r="N26" s="2"/>
      <c r="O26" s="2"/>
      <c r="P26" s="2"/>
    </row>
    <row r="27" spans="1:16" s="5" customFormat="1" ht="18" customHeight="1">
      <c r="A27" s="14">
        <v>5</v>
      </c>
      <c r="B27" s="14" t="s">
        <v>119</v>
      </c>
      <c r="C27" s="16" t="s">
        <v>120</v>
      </c>
      <c r="D27" s="14" t="s">
        <v>214</v>
      </c>
      <c r="E27" s="15">
        <v>8</v>
      </c>
      <c r="F27" s="1"/>
      <c r="G27" s="15"/>
      <c r="H27" s="56"/>
      <c r="I27" s="15"/>
      <c r="J27" s="15"/>
      <c r="K27" s="2"/>
      <c r="L27" s="2"/>
      <c r="M27" s="2"/>
      <c r="N27" s="2"/>
      <c r="O27" s="2"/>
      <c r="P27" s="2"/>
    </row>
    <row r="28" spans="1:16" s="5" customFormat="1" ht="18" customHeight="1">
      <c r="A28" s="14"/>
      <c r="B28" s="14"/>
      <c r="C28" s="16" t="s">
        <v>174</v>
      </c>
      <c r="D28" s="14" t="s">
        <v>214</v>
      </c>
      <c r="E28" s="15">
        <v>10</v>
      </c>
      <c r="F28" s="1"/>
      <c r="G28" s="15"/>
      <c r="H28" s="56"/>
      <c r="I28" s="15"/>
      <c r="J28" s="15"/>
      <c r="K28" s="2"/>
      <c r="L28" s="2"/>
      <c r="M28" s="2"/>
      <c r="N28" s="2"/>
      <c r="O28" s="2"/>
      <c r="P28" s="2"/>
    </row>
    <row r="29" spans="1:16" s="5" customFormat="1" ht="18" customHeight="1">
      <c r="A29" s="14">
        <v>6</v>
      </c>
      <c r="B29" s="14" t="s">
        <v>239</v>
      </c>
      <c r="C29" s="16" t="s">
        <v>175</v>
      </c>
      <c r="D29" s="14" t="s">
        <v>215</v>
      </c>
      <c r="E29" s="15">
        <v>1</v>
      </c>
      <c r="F29" s="1"/>
      <c r="G29" s="15"/>
      <c r="H29" s="56"/>
      <c r="I29" s="15"/>
      <c r="J29" s="15"/>
      <c r="K29" s="2"/>
      <c r="L29" s="2"/>
      <c r="M29" s="2"/>
      <c r="N29" s="2"/>
      <c r="O29" s="2"/>
      <c r="P29" s="2"/>
    </row>
    <row r="30" spans="1:16" s="5" customFormat="1" ht="18" customHeight="1">
      <c r="A30" s="14">
        <v>7</v>
      </c>
      <c r="B30" s="14" t="s">
        <v>214</v>
      </c>
      <c r="C30" s="16" t="s">
        <v>176</v>
      </c>
      <c r="D30" s="14" t="s">
        <v>214</v>
      </c>
      <c r="E30" s="15">
        <v>1</v>
      </c>
      <c r="F30" s="1"/>
      <c r="G30" s="15"/>
      <c r="H30" s="56"/>
      <c r="I30" s="15"/>
      <c r="J30" s="15"/>
      <c r="K30" s="2"/>
      <c r="L30" s="2"/>
      <c r="M30" s="2"/>
      <c r="N30" s="2"/>
      <c r="O30" s="2"/>
      <c r="P30" s="2"/>
    </row>
    <row r="31" spans="1:16" s="5" customFormat="1" ht="18" customHeight="1">
      <c r="A31" s="14">
        <v>8</v>
      </c>
      <c r="B31" s="14" t="s">
        <v>214</v>
      </c>
      <c r="C31" s="16" t="s">
        <v>156</v>
      </c>
      <c r="D31" s="14"/>
      <c r="E31" s="15"/>
      <c r="F31" s="1"/>
      <c r="G31" s="15"/>
      <c r="H31" s="56"/>
      <c r="I31" s="15"/>
      <c r="J31" s="15"/>
      <c r="K31" s="2"/>
      <c r="L31" s="2"/>
      <c r="M31" s="2"/>
      <c r="N31" s="2"/>
      <c r="O31" s="2"/>
      <c r="P31" s="2"/>
    </row>
    <row r="32" spans="1:16" s="5" customFormat="1" ht="18" customHeight="1">
      <c r="A32" s="14"/>
      <c r="B32" s="14"/>
      <c r="C32" s="16" t="s">
        <v>157</v>
      </c>
      <c r="D32" s="14" t="s">
        <v>214</v>
      </c>
      <c r="E32" s="15">
        <v>1</v>
      </c>
      <c r="F32" s="1"/>
      <c r="G32" s="15"/>
      <c r="H32" s="56"/>
      <c r="I32" s="15"/>
      <c r="J32" s="15"/>
      <c r="K32" s="2"/>
      <c r="L32" s="2"/>
      <c r="M32" s="2"/>
      <c r="N32" s="2"/>
      <c r="O32" s="2"/>
      <c r="P32" s="2"/>
    </row>
    <row r="33" spans="1:16" s="5" customFormat="1" ht="18" customHeight="1">
      <c r="A33" s="14">
        <v>9</v>
      </c>
      <c r="B33" s="14" t="s">
        <v>239</v>
      </c>
      <c r="C33" s="16" t="s">
        <v>177</v>
      </c>
      <c r="D33" s="14" t="s">
        <v>206</v>
      </c>
      <c r="E33" s="15">
        <v>1</v>
      </c>
      <c r="F33" s="1"/>
      <c r="G33" s="15"/>
      <c r="H33" s="56"/>
      <c r="I33" s="15"/>
      <c r="J33" s="15"/>
      <c r="K33" s="2"/>
      <c r="L33" s="2"/>
      <c r="M33" s="2"/>
      <c r="N33" s="2"/>
      <c r="O33" s="2"/>
      <c r="P33" s="2"/>
    </row>
    <row r="34" spans="1:16" s="5" customFormat="1" ht="18" customHeight="1">
      <c r="A34" s="14">
        <v>10</v>
      </c>
      <c r="B34" s="14" t="s">
        <v>214</v>
      </c>
      <c r="C34" s="16" t="s">
        <v>178</v>
      </c>
      <c r="D34" s="14" t="s">
        <v>205</v>
      </c>
      <c r="E34" s="15">
        <v>6</v>
      </c>
      <c r="F34" s="1"/>
      <c r="G34" s="15"/>
      <c r="H34" s="56"/>
      <c r="I34" s="15"/>
      <c r="J34" s="15"/>
      <c r="K34" s="2"/>
      <c r="L34" s="2"/>
      <c r="M34" s="2"/>
      <c r="N34" s="2"/>
      <c r="O34" s="2"/>
      <c r="P34" s="2"/>
    </row>
    <row r="35" spans="1:32" ht="18" customHeight="1">
      <c r="A35" s="18"/>
      <c r="B35" s="177" t="s">
        <v>211</v>
      </c>
      <c r="C35" s="177"/>
      <c r="D35" s="19" t="s">
        <v>275</v>
      </c>
      <c r="E35" s="15"/>
      <c r="F35" s="6"/>
      <c r="G35" s="6"/>
      <c r="H35" s="6"/>
      <c r="I35" s="6"/>
      <c r="J35" s="6"/>
      <c r="K35" s="6"/>
      <c r="L35" s="6">
        <f>SUM(L20:L34)</f>
        <v>0</v>
      </c>
      <c r="M35" s="6">
        <f>SUM(M20:M34)</f>
        <v>0</v>
      </c>
      <c r="N35" s="6">
        <f>SUM(N20:N34)</f>
        <v>0</v>
      </c>
      <c r="O35" s="6">
        <f>SUM(O20:O34)</f>
        <v>0</v>
      </c>
      <c r="P35" s="6">
        <f>SUM(P20:P34)</f>
        <v>0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8" customHeight="1">
      <c r="A36" s="18"/>
      <c r="B36" s="18"/>
      <c r="C36" s="18" t="s">
        <v>237</v>
      </c>
      <c r="D36" s="20" t="s">
        <v>238</v>
      </c>
      <c r="E36" s="15" t="s">
        <v>200</v>
      </c>
      <c r="F36" s="21"/>
      <c r="G36" s="21"/>
      <c r="H36" s="21"/>
      <c r="I36" s="21"/>
      <c r="J36" s="21"/>
      <c r="K36" s="21"/>
      <c r="L36" s="15"/>
      <c r="M36" s="15"/>
      <c r="N36" s="15">
        <f>N35*0.05</f>
        <v>0</v>
      </c>
      <c r="O36" s="15"/>
      <c r="P36" s="15">
        <f>SUM(N36:O36)</f>
        <v>0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8" customHeight="1">
      <c r="A37" s="18"/>
      <c r="B37" s="18"/>
      <c r="C37" s="22" t="s">
        <v>245</v>
      </c>
      <c r="D37" s="25" t="s">
        <v>275</v>
      </c>
      <c r="E37" s="21"/>
      <c r="F37" s="21"/>
      <c r="G37" s="21"/>
      <c r="H37" s="21"/>
      <c r="I37" s="21"/>
      <c r="J37" s="21"/>
      <c r="K37" s="21"/>
      <c r="L37" s="6">
        <f>SUM(L35)</f>
        <v>0</v>
      </c>
      <c r="M37" s="6">
        <f>SUM(M35)</f>
        <v>0</v>
      </c>
      <c r="N37" s="6">
        <f>SUM(N35:N36)</f>
        <v>0</v>
      </c>
      <c r="O37" s="6">
        <f>SUM(O35)</f>
        <v>0</v>
      </c>
      <c r="P37" s="6">
        <f>P35+P36</f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2:32" ht="18" customHeight="1">
      <c r="B41" s="5" t="s">
        <v>438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2:16" s="5" customFormat="1" ht="18" customHeight="1">
      <c r="B42" s="5" t="s">
        <v>421</v>
      </c>
      <c r="D42" s="30"/>
      <c r="E42" s="31"/>
      <c r="L42" s="32"/>
      <c r="M42" s="33"/>
      <c r="N42" s="33"/>
      <c r="O42" s="33"/>
      <c r="P42" s="33"/>
    </row>
    <row r="43" spans="2:32" ht="18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7:32" ht="15" customHeight="1"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7:32" ht="12.75"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7:32" ht="12.75"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7:32" ht="12.75"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7:32" ht="12.75"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7:32" ht="12.75"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7:32" ht="12.75"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7:32" ht="12.75"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7:32" ht="12.75"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7:32" ht="12.75"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7:32" ht="12.75"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7:32" ht="12.75"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7:32" ht="12.75"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7:32" ht="12.75"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7:32" ht="12.75"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7:32" ht="12.75"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7:32" ht="12.75"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7:32" ht="12.75"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7:32" ht="12.75"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7:32" ht="12.75"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7:32" ht="12.75"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7:32" ht="12.75"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7:32" ht="12.75"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7:32" ht="12.75"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7:32" ht="12.75"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7:32" ht="12.75"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7:32" ht="12.75"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7:32" ht="12.75"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7:32" ht="12.75"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7:32" ht="12.75"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7:32" ht="12.75"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7:32" ht="12.75"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7:32" ht="12.75"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7:32" ht="12.75"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7:32" ht="12.75"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7:32" ht="12.75"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7:32" ht="12.75"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7:32" ht="12.75"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7:32" ht="12.75"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7:32" ht="12.75"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7:32" ht="12.75"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7:32" ht="12.75"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7:32" ht="12.75"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7:32" ht="12.75"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7:32" ht="12.75"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7:32" ht="12.75"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7:32" ht="12.75"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7:32" ht="12.75"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7:32" ht="12.75"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7:32" ht="12.75"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7:32" ht="12.75"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7:32" ht="12.75"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7:32" ht="12.75"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7:32" ht="12.75"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7:32" ht="12.75"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7:32" ht="12.75"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7:32" ht="12.75"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7:32" ht="12.75"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7:32" ht="12.75"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7:32" ht="12.75"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7:32" ht="12.75"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7:32" ht="12.75"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7:32" ht="12.75"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7:32" ht="12.75"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7:32" ht="12.75"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7:32" ht="12.75"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7:32" ht="12.75"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7:32" ht="12.75"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7:32" ht="12.75"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7:32" ht="12.75"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7:32" ht="12.75"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7:32" ht="12.75"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7:32" ht="12.75"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7:32" ht="12.75"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7:32" ht="12.75"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7:32" ht="12.75"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7:32" ht="12.75"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7:32" ht="12.75"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7:32" ht="12.75"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7:32" ht="12.75"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7:32" ht="12.75"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7:32" ht="12.75"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7:32" ht="12.75"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7:32" ht="12.75"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7:32" ht="12.75"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7:32" ht="12.75"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7:32" ht="12.75"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7:32" ht="12.75"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7:32" ht="12.75"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7:32" ht="12.75"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7:32" ht="12.75"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7:32" ht="12.75"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7:32" ht="12.75"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7:32" ht="12.75"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7:32" ht="12.75"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7:32" ht="12.75"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7:32" ht="12.75"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7:32" ht="12.75"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7:32" ht="12.75"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7:32" ht="12.75"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7:32" ht="12.75"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7:32" ht="12.75"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7:32" ht="12.75"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7:32" ht="12.75"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7:32" ht="12.75"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7:32" ht="12.75"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7:32" ht="12.75"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7:32" ht="12.75"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7:32" ht="12.75"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7:32" ht="12.75"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7:32" ht="12.75"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7:32" ht="12.75"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7:32" ht="12.75"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7:32" ht="12.75"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7:32" ht="12.75"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7:32" ht="12.75"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7:32" ht="12.75"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7:32" ht="12.75"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7:32" ht="12.75"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7:32" ht="12.75"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7:32" ht="12.75"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7:32" ht="12.75"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7:32" ht="12.75"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7:32" ht="12.75"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7:32" ht="12.75"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7:32" ht="12.75"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7:32" ht="12.75"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7:32" ht="12.75"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7:32" ht="12.75"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7:32" ht="12.75"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7:32" ht="12.75"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7:32" ht="12.75"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7:32" ht="12.75"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7:32" ht="12.75"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7:32" ht="12.75"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7:32" ht="12.75"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7:32" ht="12.75"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7:32" ht="12.75"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7:32" ht="12.75"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7:32" ht="12.75"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7:32" ht="12.75"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7:32" ht="12.75"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7:32" ht="12.75"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7:32" ht="12.75"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7:32" ht="12.75"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7:32" ht="12.75"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7:32" ht="12.75"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7:32" ht="12.75"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7:32" ht="12.75"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7:32" ht="12.75"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7:32" ht="12.75"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7:32" ht="12.75"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7:32" ht="12.75"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7:32" ht="12.75"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7:32" ht="12.75"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7:32" ht="12.75"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7:32" ht="12.75"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7:32" ht="12.75"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7:32" ht="12.75"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7:32" ht="12.75"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7:32" ht="12.75"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7:32" ht="12.75"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7:32" ht="12.75"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7:32" ht="12.75"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7:32" ht="12.75"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7:32" ht="12.75"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7:32" ht="12.75"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7:32" ht="12.75"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7:32" ht="12.75"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7:32" ht="12.75"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7:32" ht="12.75"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7:32" ht="12.75"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7:32" ht="12.75"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7:32" ht="12.75"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</sheetData>
  <sheetProtection/>
  <mergeCells count="23">
    <mergeCell ref="O9:P9"/>
    <mergeCell ref="B35:C35"/>
    <mergeCell ref="O15:O18"/>
    <mergeCell ref="J15:J18"/>
    <mergeCell ref="L14:P14"/>
    <mergeCell ref="K15:K18"/>
    <mergeCell ref="F14:K14"/>
    <mergeCell ref="H15:H18"/>
    <mergeCell ref="C14:C18"/>
    <mergeCell ref="G15:G18"/>
    <mergeCell ref="P15:P18"/>
    <mergeCell ref="E14:E18"/>
    <mergeCell ref="L15:L18"/>
    <mergeCell ref="A6:P6"/>
    <mergeCell ref="A7:P7"/>
    <mergeCell ref="K9:N9"/>
    <mergeCell ref="F15:F18"/>
    <mergeCell ref="B14:B18"/>
    <mergeCell ref="N15:N18"/>
    <mergeCell ref="M15:M18"/>
    <mergeCell ref="I15:I18"/>
    <mergeCell ref="D14:D18"/>
    <mergeCell ref="A14:A18"/>
  </mergeCells>
  <printOptions horizontalCentered="1"/>
  <pageMargins left="0.5905511811023623" right="0.1968503937007874" top="0.984251968503937" bottom="0.7874015748031497" header="0" footer="0"/>
  <pageSetup fitToHeight="0" fitToWidth="0" horizontalDpi="300" verticalDpi="300" orientation="landscape" paperSize="9" scale="93" r:id="rId1"/>
  <headerFooter alignWithMargins="0">
    <oddHeader>&amp;L&amp;8
Noteikumi par Latvijas būvnormatīvu
LBN 501-15 "Būvizmaksu noteikšanas kārtība"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220"/>
  <sheetViews>
    <sheetView zoomScale="90" zoomScaleNormal="90" zoomScalePageLayoutView="0" workbookViewId="0" topLeftCell="A1">
      <selection activeCell="C22" sqref="C22"/>
    </sheetView>
  </sheetViews>
  <sheetFormatPr defaultColWidth="9.140625" defaultRowHeight="12.75"/>
  <cols>
    <col min="1" max="1" width="4.421875" style="35" customWidth="1"/>
    <col min="2" max="2" width="8.8515625" style="35" customWidth="1"/>
    <col min="3" max="3" width="33.57421875" style="35" customWidth="1"/>
    <col min="4" max="4" width="11.28125" style="35" customWidth="1"/>
    <col min="5" max="5" width="10.57421875" style="35" customWidth="1"/>
    <col min="6" max="6" width="10.8515625" style="35" customWidth="1"/>
    <col min="7" max="7" width="11.00390625" style="35" customWidth="1"/>
    <col min="8" max="8" width="13.00390625" style="35" customWidth="1"/>
    <col min="9" max="9" width="10.140625" style="35" customWidth="1"/>
    <col min="10" max="16384" width="9.140625" style="35" customWidth="1"/>
  </cols>
  <sheetData>
    <row r="1" ht="15" customHeight="1">
      <c r="E1" s="106" t="s">
        <v>276</v>
      </c>
    </row>
    <row r="2" ht="15" customHeight="1">
      <c r="E2" s="106"/>
    </row>
    <row r="3" ht="15" customHeight="1">
      <c r="A3" s="35" t="s">
        <v>353</v>
      </c>
    </row>
    <row r="4" ht="15" customHeight="1">
      <c r="A4" s="35" t="s">
        <v>354</v>
      </c>
    </row>
    <row r="5" ht="15" customHeight="1">
      <c r="A5" s="35" t="s">
        <v>198</v>
      </c>
    </row>
    <row r="6" ht="15" customHeight="1">
      <c r="A6" s="35" t="s">
        <v>444</v>
      </c>
    </row>
    <row r="7" spans="5:8" ht="15" customHeight="1">
      <c r="E7" s="107"/>
      <c r="F7" s="35" t="s">
        <v>442</v>
      </c>
      <c r="H7" s="108">
        <f>D38</f>
        <v>0</v>
      </c>
    </row>
    <row r="8" spans="5:8" ht="15" customHeight="1">
      <c r="E8" s="107"/>
      <c r="F8" s="35" t="s">
        <v>443</v>
      </c>
      <c r="H8" s="55">
        <f>H32</f>
        <v>0</v>
      </c>
    </row>
    <row r="9" spans="1:5" ht="15" customHeight="1">
      <c r="A9" s="42" t="s">
        <v>252</v>
      </c>
      <c r="B9" s="42"/>
      <c r="C9" s="43"/>
      <c r="D9" s="43"/>
      <c r="E9" s="43"/>
    </row>
    <row r="10" spans="1:8" ht="12" customHeight="1" thickBot="1">
      <c r="A10" s="44"/>
      <c r="B10" s="44"/>
      <c r="C10" s="44"/>
      <c r="D10" s="44"/>
      <c r="E10" s="44"/>
      <c r="F10" s="44"/>
      <c r="G10" s="44"/>
      <c r="H10" s="44"/>
    </row>
    <row r="11" spans="1:8" s="44" customFormat="1" ht="16.5" customHeight="1">
      <c r="A11" s="109" t="s">
        <v>277</v>
      </c>
      <c r="B11" s="110" t="s">
        <v>278</v>
      </c>
      <c r="C11" s="110" t="s">
        <v>279</v>
      </c>
      <c r="D11" s="110" t="s">
        <v>280</v>
      </c>
      <c r="E11" s="111"/>
      <c r="F11" s="112" t="s">
        <v>281</v>
      </c>
      <c r="G11" s="113"/>
      <c r="H11" s="114" t="s">
        <v>282</v>
      </c>
    </row>
    <row r="12" spans="1:8" s="44" customFormat="1" ht="13.5" customHeight="1">
      <c r="A12" s="49" t="s">
        <v>283</v>
      </c>
      <c r="B12" s="49" t="s">
        <v>284</v>
      </c>
      <c r="C12" s="49" t="s">
        <v>285</v>
      </c>
      <c r="D12" s="49" t="s">
        <v>286</v>
      </c>
      <c r="E12" s="49" t="s">
        <v>287</v>
      </c>
      <c r="F12" s="70" t="s">
        <v>288</v>
      </c>
      <c r="G12" s="70" t="s">
        <v>289</v>
      </c>
      <c r="H12" s="70" t="s">
        <v>290</v>
      </c>
    </row>
    <row r="13" spans="1:8" s="44" customFormat="1" ht="15.75" customHeight="1">
      <c r="A13" s="49"/>
      <c r="B13" s="49" t="s">
        <v>277</v>
      </c>
      <c r="C13" s="49" t="s">
        <v>291</v>
      </c>
      <c r="D13" s="49" t="s">
        <v>292</v>
      </c>
      <c r="E13" s="49" t="s">
        <v>292</v>
      </c>
      <c r="F13" s="70" t="s">
        <v>292</v>
      </c>
      <c r="G13" s="70" t="s">
        <v>292</v>
      </c>
      <c r="H13" s="70" t="s">
        <v>293</v>
      </c>
    </row>
    <row r="14" spans="1:8" s="44" customFormat="1" ht="16.5" customHeight="1">
      <c r="A14" s="49" t="s">
        <v>216</v>
      </c>
      <c r="B14" s="49" t="s">
        <v>217</v>
      </c>
      <c r="C14" s="49" t="s">
        <v>218</v>
      </c>
      <c r="D14" s="49" t="s">
        <v>219</v>
      </c>
      <c r="E14" s="49" t="s">
        <v>220</v>
      </c>
      <c r="F14" s="70" t="s">
        <v>221</v>
      </c>
      <c r="G14" s="70" t="s">
        <v>222</v>
      </c>
      <c r="H14" s="70" t="s">
        <v>223</v>
      </c>
    </row>
    <row r="15" spans="1:8" s="44" customFormat="1" ht="15.75" customHeight="1">
      <c r="A15" s="115">
        <v>1</v>
      </c>
      <c r="B15" s="116" t="s">
        <v>294</v>
      </c>
      <c r="C15" s="115" t="s">
        <v>295</v>
      </c>
      <c r="D15" s="117"/>
      <c r="E15" s="117"/>
      <c r="F15" s="117"/>
      <c r="G15" s="117"/>
      <c r="H15" s="117"/>
    </row>
    <row r="16" spans="1:8" s="44" customFormat="1" ht="15.75" customHeight="1">
      <c r="A16" s="115"/>
      <c r="B16" s="115">
        <v>1</v>
      </c>
      <c r="C16" s="61" t="s">
        <v>309</v>
      </c>
      <c r="D16" s="118">
        <f>E16+F16+G16</f>
        <v>0</v>
      </c>
      <c r="E16" s="118">
        <f>SUM('1-1'!M71)</f>
        <v>0</v>
      </c>
      <c r="F16" s="118">
        <f>'1-1'!N71</f>
        <v>0</v>
      </c>
      <c r="G16" s="118">
        <f>SUM('1-1'!O71)</f>
        <v>0</v>
      </c>
      <c r="H16" s="118">
        <f>'1-1'!L71</f>
        <v>0</v>
      </c>
    </row>
    <row r="17" spans="1:8" s="44" customFormat="1" ht="15.75" customHeight="1">
      <c r="A17" s="115"/>
      <c r="B17" s="115">
        <v>2</v>
      </c>
      <c r="C17" s="119" t="s">
        <v>412</v>
      </c>
      <c r="D17" s="118"/>
      <c r="E17" s="118"/>
      <c r="F17" s="118"/>
      <c r="G17" s="118"/>
      <c r="H17" s="118"/>
    </row>
    <row r="18" spans="1:8" s="44" customFormat="1" ht="15.75" customHeight="1">
      <c r="A18" s="115"/>
      <c r="B18" s="115">
        <v>3</v>
      </c>
      <c r="C18" s="119" t="s">
        <v>413</v>
      </c>
      <c r="D18" s="118">
        <f>E18+F18+G18</f>
        <v>0</v>
      </c>
      <c r="E18" s="118">
        <f>SUM('1-1'!M100)</f>
        <v>0</v>
      </c>
      <c r="F18" s="118">
        <f>SUM('1-1'!N100)</f>
        <v>0</v>
      </c>
      <c r="G18" s="118">
        <f>SUM('1-1'!O100)</f>
        <v>0</v>
      </c>
      <c r="H18" s="118">
        <f>'1-1'!L98</f>
        <v>0</v>
      </c>
    </row>
    <row r="19" spans="1:8" s="44" customFormat="1" ht="15.75" customHeight="1">
      <c r="A19" s="115"/>
      <c r="B19" s="115">
        <v>4</v>
      </c>
      <c r="C19" s="119" t="s">
        <v>296</v>
      </c>
      <c r="D19" s="118">
        <f>E19+F19+G19</f>
        <v>0</v>
      </c>
      <c r="E19" s="118">
        <f>SUM('1-1'!M139)</f>
        <v>0</v>
      </c>
      <c r="F19" s="118">
        <f>SUM('1-1'!N139)</f>
        <v>0</v>
      </c>
      <c r="G19" s="118">
        <f>SUM('1-1'!O139)</f>
        <v>0</v>
      </c>
      <c r="H19" s="118">
        <f>'1-1'!L139</f>
        <v>0</v>
      </c>
    </row>
    <row r="20" spans="1:8" s="44" customFormat="1" ht="15.75" customHeight="1">
      <c r="A20" s="115"/>
      <c r="B20" s="115">
        <v>5</v>
      </c>
      <c r="C20" s="119" t="s">
        <v>182</v>
      </c>
      <c r="D20" s="118">
        <f>E20+F20+G20</f>
        <v>0</v>
      </c>
      <c r="E20" s="118">
        <f>SUM('1-1'!M170)</f>
        <v>0</v>
      </c>
      <c r="F20" s="118">
        <f>SUM('1-1'!N170)</f>
        <v>0</v>
      </c>
      <c r="G20" s="118">
        <f>SUM('1-1'!O170)</f>
        <v>0</v>
      </c>
      <c r="H20" s="118">
        <f>'1-1'!L170</f>
        <v>0</v>
      </c>
    </row>
    <row r="21" spans="1:8" s="44" customFormat="1" ht="15.75" customHeight="1">
      <c r="A21" s="115"/>
      <c r="B21" s="115">
        <v>6</v>
      </c>
      <c r="C21" s="119" t="s">
        <v>183</v>
      </c>
      <c r="D21" s="118">
        <f>E21+F21+G21</f>
        <v>0</v>
      </c>
      <c r="E21" s="118">
        <f>SUM('1-1'!M181)</f>
        <v>0</v>
      </c>
      <c r="F21" s="118">
        <f>SUM('1-1'!N183)</f>
        <v>0</v>
      </c>
      <c r="G21" s="118">
        <f>SUM('1-1'!O183)</f>
        <v>0</v>
      </c>
      <c r="H21" s="118">
        <f>'1-1'!L183</f>
        <v>0</v>
      </c>
    </row>
    <row r="22" spans="1:8" s="44" customFormat="1" ht="15.75" customHeight="1">
      <c r="A22" s="120"/>
      <c r="B22" s="120"/>
      <c r="C22" s="121" t="s">
        <v>297</v>
      </c>
      <c r="D22" s="122">
        <f>SUM(E22:G22)</f>
        <v>0</v>
      </c>
      <c r="E22" s="122">
        <f>SUM(E16:E21)</f>
        <v>0</v>
      </c>
      <c r="F22" s="122">
        <f>SUM(F16:F21)</f>
        <v>0</v>
      </c>
      <c r="G22" s="122">
        <f>SUM(G16:G21)</f>
        <v>0</v>
      </c>
      <c r="H22" s="122">
        <f>SUM(H16:H21)</f>
        <v>0</v>
      </c>
    </row>
    <row r="23" spans="1:8" s="44" customFormat="1" ht="15.75" customHeight="1">
      <c r="A23" s="115"/>
      <c r="B23" s="116"/>
      <c r="C23" s="115" t="s">
        <v>298</v>
      </c>
      <c r="D23" s="118"/>
      <c r="E23" s="118"/>
      <c r="F23" s="118"/>
      <c r="G23" s="118"/>
      <c r="H23" s="118"/>
    </row>
    <row r="24" spans="1:8" s="44" customFormat="1" ht="15.75" customHeight="1">
      <c r="A24" s="115">
        <v>2</v>
      </c>
      <c r="B24" s="116" t="s">
        <v>299</v>
      </c>
      <c r="C24" s="119" t="s">
        <v>243</v>
      </c>
      <c r="D24" s="118">
        <f>E24+F24+G24</f>
        <v>0</v>
      </c>
      <c r="E24" s="118">
        <f>'1-2'!M42</f>
        <v>0</v>
      </c>
      <c r="F24" s="118">
        <f>'1-2'!N42</f>
        <v>0</v>
      </c>
      <c r="G24" s="118">
        <f>'1-2'!O42</f>
        <v>0</v>
      </c>
      <c r="H24" s="118">
        <f>'1-2'!L42</f>
        <v>0</v>
      </c>
    </row>
    <row r="25" spans="1:8" s="44" customFormat="1" ht="15.75" customHeight="1">
      <c r="A25" s="115">
        <v>3</v>
      </c>
      <c r="B25" s="116" t="s">
        <v>414</v>
      </c>
      <c r="C25" s="119" t="s">
        <v>241</v>
      </c>
      <c r="D25" s="118">
        <f aca="true" t="shared" si="0" ref="D25:D30">E25+F25+G25</f>
        <v>0</v>
      </c>
      <c r="E25" s="118">
        <f>'1-3'!M46</f>
        <v>0</v>
      </c>
      <c r="F25" s="118">
        <f>'1-3'!N46</f>
        <v>0</v>
      </c>
      <c r="G25" s="118">
        <f>'1-3'!O46</f>
        <v>0</v>
      </c>
      <c r="H25" s="118">
        <f>'1-3'!L46</f>
        <v>0</v>
      </c>
    </row>
    <row r="26" spans="1:8" s="44" customFormat="1" ht="15.75" customHeight="1">
      <c r="A26" s="115">
        <v>4</v>
      </c>
      <c r="B26" s="116" t="s">
        <v>184</v>
      </c>
      <c r="C26" s="119" t="s">
        <v>69</v>
      </c>
      <c r="D26" s="118">
        <f t="shared" si="0"/>
        <v>0</v>
      </c>
      <c r="E26" s="118">
        <f>'1-4'!M74</f>
        <v>0</v>
      </c>
      <c r="F26" s="118">
        <f>'1-4'!N74</f>
        <v>0</v>
      </c>
      <c r="G26" s="118">
        <f>'1-4'!O74</f>
        <v>0</v>
      </c>
      <c r="H26" s="118">
        <f>'1-4'!L74</f>
        <v>0</v>
      </c>
    </row>
    <row r="27" spans="1:8" s="44" customFormat="1" ht="15.75" customHeight="1">
      <c r="A27" s="115">
        <v>5</v>
      </c>
      <c r="B27" s="116" t="s">
        <v>185</v>
      </c>
      <c r="C27" s="119" t="s">
        <v>127</v>
      </c>
      <c r="D27" s="118">
        <f t="shared" si="0"/>
        <v>0</v>
      </c>
      <c r="E27" s="118">
        <f>'1-5'!M52</f>
        <v>0</v>
      </c>
      <c r="F27" s="118">
        <f>'1-5'!N52</f>
        <v>0</v>
      </c>
      <c r="G27" s="118">
        <f>'1-5'!O52</f>
        <v>0</v>
      </c>
      <c r="H27" s="118">
        <f>'1-5'!L52</f>
        <v>0</v>
      </c>
    </row>
    <row r="28" spans="1:8" s="44" customFormat="1" ht="15.75" customHeight="1">
      <c r="A28" s="115">
        <v>6</v>
      </c>
      <c r="B28" s="116" t="s">
        <v>186</v>
      </c>
      <c r="C28" s="119" t="s">
        <v>187</v>
      </c>
      <c r="D28" s="118">
        <f t="shared" si="0"/>
        <v>0</v>
      </c>
      <c r="E28" s="118">
        <f>'1-6'!M36</f>
        <v>0</v>
      </c>
      <c r="F28" s="118">
        <f>'1-6'!N36</f>
        <v>0</v>
      </c>
      <c r="G28" s="118">
        <f>'1-6'!O36</f>
        <v>0</v>
      </c>
      <c r="H28" s="118">
        <f>'1-6'!L36</f>
        <v>0</v>
      </c>
    </row>
    <row r="29" spans="1:8" s="44" customFormat="1" ht="15.75" customHeight="1">
      <c r="A29" s="115">
        <v>7</v>
      </c>
      <c r="B29" s="116" t="s">
        <v>188</v>
      </c>
      <c r="C29" s="119" t="s">
        <v>415</v>
      </c>
      <c r="D29" s="118">
        <f t="shared" si="0"/>
        <v>0</v>
      </c>
      <c r="E29" s="118">
        <f>'1-7'!M37</f>
        <v>0</v>
      </c>
      <c r="F29" s="118">
        <f>'1-7'!N37</f>
        <v>0</v>
      </c>
      <c r="G29" s="118">
        <f>'1-7'!O37</f>
        <v>0</v>
      </c>
      <c r="H29" s="118">
        <f>'1-7'!L37</f>
        <v>0</v>
      </c>
    </row>
    <row r="30" spans="1:8" s="44" customFormat="1" ht="15.75" customHeight="1">
      <c r="A30" s="115"/>
      <c r="B30" s="116"/>
      <c r="C30" s="119" t="s">
        <v>416</v>
      </c>
      <c r="D30" s="118">
        <f t="shared" si="0"/>
        <v>0</v>
      </c>
      <c r="E30" s="118"/>
      <c r="F30" s="118"/>
      <c r="G30" s="118"/>
      <c r="H30" s="118"/>
    </row>
    <row r="31" spans="1:8" s="44" customFormat="1" ht="15.75" customHeight="1">
      <c r="A31" s="120"/>
      <c r="B31" s="120"/>
      <c r="C31" s="121" t="s">
        <v>300</v>
      </c>
      <c r="D31" s="122">
        <f>SUM(D24:D30)</f>
        <v>0</v>
      </c>
      <c r="E31" s="122">
        <f>SUM(E24:E30)</f>
        <v>0</v>
      </c>
      <c r="F31" s="122">
        <f>SUM(F24:F30)</f>
        <v>0</v>
      </c>
      <c r="G31" s="122">
        <f>SUM(G24:G30)</f>
        <v>0</v>
      </c>
      <c r="H31" s="122">
        <f>SUM(H24:H30)</f>
        <v>0</v>
      </c>
    </row>
    <row r="32" spans="1:8" s="44" customFormat="1" ht="15.75" customHeight="1">
      <c r="A32" s="120"/>
      <c r="B32" s="120"/>
      <c r="C32" s="121" t="s">
        <v>301</v>
      </c>
      <c r="D32" s="122">
        <f>D22+D31</f>
        <v>0</v>
      </c>
      <c r="E32" s="122">
        <f>E22+E31</f>
        <v>0</v>
      </c>
      <c r="F32" s="122">
        <f>F22+F31</f>
        <v>0</v>
      </c>
      <c r="G32" s="122">
        <f>G22+G31</f>
        <v>0</v>
      </c>
      <c r="H32" s="122">
        <f>H22+H31</f>
        <v>0</v>
      </c>
    </row>
    <row r="33" spans="1:8" s="44" customFormat="1" ht="15.75" customHeight="1">
      <c r="A33" s="115"/>
      <c r="B33" s="115"/>
      <c r="C33" s="119" t="s">
        <v>302</v>
      </c>
      <c r="D33" s="118">
        <f>D32*0.1</f>
        <v>0</v>
      </c>
      <c r="E33" s="118"/>
      <c r="F33" s="118"/>
      <c r="G33" s="118"/>
      <c r="H33" s="118"/>
    </row>
    <row r="34" spans="1:8" s="44" customFormat="1" ht="15.75" customHeight="1">
      <c r="A34" s="115"/>
      <c r="B34" s="115"/>
      <c r="C34" s="119" t="s">
        <v>303</v>
      </c>
      <c r="D34" s="118">
        <f>D33*0.03</f>
        <v>0</v>
      </c>
      <c r="E34" s="118"/>
      <c r="F34" s="118"/>
      <c r="G34" s="118"/>
      <c r="H34" s="118"/>
    </row>
    <row r="35" spans="1:8" s="44" customFormat="1" ht="15.75" customHeight="1">
      <c r="A35" s="115"/>
      <c r="B35" s="115"/>
      <c r="C35" s="119" t="s">
        <v>304</v>
      </c>
      <c r="D35" s="118">
        <f>D32*0.05</f>
        <v>0</v>
      </c>
      <c r="E35" s="118"/>
      <c r="F35" s="118"/>
      <c r="G35" s="118"/>
      <c r="H35" s="118"/>
    </row>
    <row r="36" spans="1:8" s="44" customFormat="1" ht="15.75" customHeight="1">
      <c r="A36" s="115"/>
      <c r="B36" s="115"/>
      <c r="C36" s="119" t="s">
        <v>189</v>
      </c>
      <c r="D36" s="118">
        <f>E32*0.2359</f>
        <v>0</v>
      </c>
      <c r="E36" s="118"/>
      <c r="F36" s="118"/>
      <c r="G36" s="118"/>
      <c r="H36" s="118"/>
    </row>
    <row r="37" spans="1:8" s="44" customFormat="1" ht="15.75" customHeight="1">
      <c r="A37" s="115"/>
      <c r="B37" s="115"/>
      <c r="C37" s="119">
        <v>23.59</v>
      </c>
      <c r="D37" s="118"/>
      <c r="E37" s="118"/>
      <c r="F37" s="118"/>
      <c r="G37" s="118"/>
      <c r="H37" s="118"/>
    </row>
    <row r="38" spans="1:8" s="44" customFormat="1" ht="15.75" customHeight="1">
      <c r="A38" s="119"/>
      <c r="B38" s="119"/>
      <c r="C38" s="121" t="s">
        <v>305</v>
      </c>
      <c r="D38" s="185">
        <f>SUM(D32+D33+D35+D36)</f>
        <v>0</v>
      </c>
      <c r="E38" s="185"/>
      <c r="F38" s="185"/>
      <c r="G38" s="185"/>
      <c r="H38" s="185"/>
    </row>
    <row r="39" spans="1:8" s="44" customFormat="1" ht="15.75" customHeight="1">
      <c r="A39" s="123"/>
      <c r="B39" s="123"/>
      <c r="C39" s="124"/>
      <c r="D39" s="125"/>
      <c r="E39" s="126"/>
      <c r="F39" s="126"/>
      <c r="G39" s="126"/>
      <c r="H39" s="126"/>
    </row>
    <row r="40" spans="1:8" s="44" customFormat="1" ht="15.75" customHeight="1">
      <c r="A40" s="123"/>
      <c r="B40" s="123"/>
      <c r="C40" s="124"/>
      <c r="D40" s="125"/>
      <c r="E40" s="126"/>
      <c r="F40" s="126"/>
      <c r="G40" s="126"/>
      <c r="H40" s="126"/>
    </row>
    <row r="41" spans="1:8" s="44" customFormat="1" ht="15.75" customHeight="1">
      <c r="A41" s="123"/>
      <c r="B41" s="123"/>
      <c r="C41" s="124"/>
      <c r="D41" s="125"/>
      <c r="E41" s="126"/>
      <c r="F41" s="126"/>
      <c r="G41" s="126"/>
      <c r="H41" s="126"/>
    </row>
    <row r="42" spans="1:8" s="44" customFormat="1" ht="15.75" customHeight="1">
      <c r="A42" s="123"/>
      <c r="B42" s="123"/>
      <c r="C42" s="124"/>
      <c r="D42" s="125"/>
      <c r="E42" s="126"/>
      <c r="F42" s="126"/>
      <c r="G42" s="126"/>
      <c r="H42" s="126"/>
    </row>
    <row r="43" spans="1:8" s="44" customFormat="1" ht="15.75" customHeight="1">
      <c r="A43" s="123"/>
      <c r="B43" s="123"/>
      <c r="C43" s="124"/>
      <c r="D43" s="125"/>
      <c r="E43" s="126"/>
      <c r="F43" s="126"/>
      <c r="G43" s="126"/>
      <c r="H43" s="126"/>
    </row>
    <row r="44" spans="1:8" s="44" customFormat="1" ht="15.75" customHeight="1">
      <c r="A44" s="123"/>
      <c r="B44" s="123"/>
      <c r="C44" s="127" t="s">
        <v>417</v>
      </c>
      <c r="D44" s="125" t="s">
        <v>446</v>
      </c>
      <c r="E44" s="126"/>
      <c r="F44" s="126"/>
      <c r="G44" s="126"/>
      <c r="H44" s="126"/>
    </row>
    <row r="45" spans="1:8" s="44" customFormat="1" ht="15.75" customHeight="1">
      <c r="A45" s="123"/>
      <c r="B45" s="123"/>
      <c r="C45" s="124" t="s">
        <v>445</v>
      </c>
      <c r="D45" s="125"/>
      <c r="E45" s="126"/>
      <c r="F45" s="126"/>
      <c r="G45" s="126"/>
      <c r="H45" s="126"/>
    </row>
    <row r="46" spans="1:8" s="44" customFormat="1" ht="15.75" customHeight="1">
      <c r="A46" s="123"/>
      <c r="B46" s="123"/>
      <c r="C46" s="124"/>
      <c r="D46" s="125"/>
      <c r="E46" s="126"/>
      <c r="F46" s="126"/>
      <c r="G46" s="126"/>
      <c r="H46" s="126"/>
    </row>
    <row r="48" spans="10:25" ht="12.75"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0:25" ht="12.75"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0:25" ht="12.75"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0:25" ht="12.75"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0:25" ht="12.75"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0:25" ht="12.75"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0:25" ht="12.75"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0:25" ht="12.75"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0:25" ht="12.75"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0:25" ht="12.75"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0:25" ht="12.75"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0:25" ht="12.75"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0:25" ht="12.75"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0:25" ht="12.75"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0:25" ht="12.75"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0:25" ht="12.75"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0:25" ht="12.75"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0:25" ht="12.75"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0:25" ht="12.75"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0:25" ht="12.75"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0:25" ht="12.75"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0:25" ht="12.75"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0:25" ht="12.75"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0:25" ht="12.75"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0:25" ht="12.75"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0:25" ht="12.75"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0:25" ht="12.75"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0:25" ht="12.75"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0:25" ht="12.75"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0:25" ht="12.75"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0:25" ht="12.75"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0:25" ht="12.75"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0:25" ht="12.75"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0:25" ht="12.75"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0:25" ht="12.75"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0:25" ht="12.75"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0:25" ht="12.75"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0:25" ht="12.75"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0:25" ht="12.75"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0:25" ht="12.75"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0:25" ht="12.75"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  <row r="89" spans="10:25" ht="12.75"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</row>
    <row r="90" spans="10:25" ht="12.75"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</row>
    <row r="91" spans="10:25" ht="12.75"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</row>
    <row r="92" spans="10:25" ht="12.75"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</row>
    <row r="93" spans="10:25" ht="12.75"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</row>
    <row r="94" spans="10:25" ht="12.75"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</row>
    <row r="95" spans="10:25" ht="12.75"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</row>
    <row r="96" spans="10:25" ht="12.75"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</row>
    <row r="97" spans="10:25" ht="12.75"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</row>
    <row r="98" spans="10:25" ht="12.75"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</row>
    <row r="99" spans="10:25" ht="12.75"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</row>
    <row r="100" spans="10:25" ht="12.75"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</row>
    <row r="101" spans="10:25" ht="12.75"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</row>
    <row r="102" spans="10:25" ht="12.75"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</row>
    <row r="103" spans="10:25" ht="12.75"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</row>
    <row r="104" spans="10:25" ht="12.75"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</row>
    <row r="105" spans="10:25" ht="12.75"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</row>
    <row r="106" spans="10:25" ht="12.75"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</row>
    <row r="107" spans="10:25" ht="12.75"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</row>
    <row r="108" spans="10:25" ht="12.75"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0:25" ht="12.75"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0:25" ht="12.75"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0:25" ht="12.75"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</row>
    <row r="112" spans="10:25" ht="12.75"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</row>
    <row r="113" spans="10:25" ht="12.75"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</row>
    <row r="114" spans="10:25" ht="12.75"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</row>
    <row r="115" spans="10:25" ht="12.75"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</row>
    <row r="116" spans="10:25" ht="12.75"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</row>
    <row r="117" spans="10:25" ht="12.75"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</row>
    <row r="118" spans="10:25" ht="12.75"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</row>
    <row r="119" spans="10:25" ht="12.75"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</row>
    <row r="120" spans="10:25" ht="12.75"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</row>
    <row r="121" spans="10:25" ht="12.75"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</row>
    <row r="122" spans="10:25" ht="12.75"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</row>
    <row r="123" spans="10:25" ht="12.75"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</row>
    <row r="124" spans="10:25" ht="12.75"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</row>
    <row r="125" spans="10:25" ht="12.75"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</row>
    <row r="126" spans="10:25" ht="12.75"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</row>
    <row r="127" spans="10:25" ht="12.75"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</row>
    <row r="128" spans="10:25" ht="12.75"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</row>
    <row r="129" spans="10:25" ht="12.75"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</row>
    <row r="130" spans="10:25" ht="12.75"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</row>
    <row r="131" spans="10:25" ht="12.75"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</row>
    <row r="132" spans="10:25" ht="12.75"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</row>
    <row r="133" spans="10:25" ht="12.75"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</row>
    <row r="134" spans="10:25" ht="12.75"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</row>
    <row r="135" spans="10:25" ht="12.75"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</row>
    <row r="136" spans="10:25" ht="12.75"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</row>
    <row r="137" spans="10:25" ht="12.75"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</row>
    <row r="138" spans="10:25" ht="12.75"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</row>
    <row r="139" spans="10:25" ht="12.75"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</row>
    <row r="140" spans="10:25" ht="12.75"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</row>
    <row r="141" spans="10:25" ht="12.75"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</row>
    <row r="142" spans="10:25" ht="12.75"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3" spans="10:25" ht="12.75"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0:25" ht="12.75"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0:25" ht="12.75"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0:25" ht="12.75"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</row>
    <row r="147" spans="10:25" ht="12.75"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</row>
    <row r="148" spans="10:25" ht="12.75"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</row>
    <row r="149" spans="10:25" ht="12.75"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</row>
    <row r="150" spans="10:25" ht="12.75"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</row>
    <row r="151" spans="10:25" ht="12.75"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</row>
    <row r="152" spans="10:25" ht="12.75"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</row>
    <row r="153" spans="10:25" ht="12.75"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</row>
    <row r="154" spans="10:25" ht="12.75"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</row>
    <row r="155" spans="10:25" ht="12.75"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</row>
    <row r="156" spans="10:25" ht="12.75"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</row>
    <row r="157" spans="10:25" ht="12.75"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</row>
    <row r="158" spans="10:25" ht="12.75"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</row>
    <row r="159" spans="10:25" ht="12.75"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</row>
    <row r="160" spans="10:25" ht="12.75"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</row>
    <row r="161" spans="10:25" ht="12.75"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</row>
    <row r="162" spans="10:25" ht="12.75"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</row>
    <row r="163" spans="10:25" ht="12.75"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</row>
    <row r="164" spans="10:25" ht="12.75"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</row>
    <row r="165" spans="10:25" ht="12.75"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</row>
    <row r="166" spans="10:25" ht="12.75"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</row>
    <row r="167" spans="10:25" ht="12.75"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</row>
    <row r="168" spans="10:25" ht="12.75"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</row>
    <row r="169" spans="10:25" ht="12.75"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</row>
    <row r="170" spans="10:25" ht="12.75"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</row>
    <row r="171" spans="10:25" ht="12.75"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</row>
    <row r="172" spans="10:25" ht="12.75"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</row>
    <row r="173" spans="10:25" ht="12.75"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</row>
    <row r="174" spans="10:25" ht="12.75"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</row>
    <row r="175" spans="10:25" ht="12.75"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</row>
    <row r="176" spans="10:25" ht="12.75"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</row>
    <row r="177" spans="10:25" ht="12.75"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</row>
    <row r="178" spans="10:25" ht="12.75"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</row>
    <row r="179" spans="10:25" ht="12.75"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</row>
    <row r="180" spans="10:25" ht="12.75"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</row>
    <row r="181" spans="10:25" ht="12.75"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</row>
    <row r="182" spans="10:25" ht="12.75"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</row>
    <row r="183" spans="10:25" ht="12.75"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</row>
    <row r="184" spans="10:25" ht="12.75"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</row>
    <row r="185" spans="10:25" ht="12.75"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</row>
    <row r="186" spans="10:25" ht="12.75"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</row>
    <row r="187" spans="10:25" ht="12.75"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</row>
    <row r="188" spans="10:25" ht="12.75"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</row>
    <row r="189" spans="10:25" ht="12.75"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</row>
    <row r="190" spans="10:25" ht="12.75"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</row>
    <row r="191" spans="10:25" ht="12.75"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</row>
    <row r="192" spans="10:25" ht="12.75"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</row>
    <row r="193" spans="10:25" ht="12.75"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</row>
    <row r="194" spans="10:25" ht="12.75"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</row>
    <row r="195" spans="10:25" ht="12.75"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</row>
    <row r="196" spans="10:25" ht="12.75"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</row>
    <row r="197" spans="10:25" ht="12.75"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</row>
    <row r="198" spans="10:25" ht="12.75"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</row>
    <row r="199" spans="10:25" ht="12.75"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</row>
    <row r="200" spans="10:25" ht="12.75"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</row>
    <row r="201" spans="10:25" ht="12.75"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</row>
    <row r="202" spans="10:25" ht="12.75"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</row>
    <row r="203" spans="10:25" ht="12.75"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</row>
    <row r="204" spans="10:25" ht="12.75"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</row>
    <row r="205" spans="10:25" ht="12.75"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</row>
    <row r="206" spans="10:25" ht="12.75"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</row>
    <row r="207" spans="10:25" ht="12.75"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</row>
    <row r="208" spans="10:25" ht="12.75"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</row>
    <row r="209" spans="10:25" ht="12.75"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</row>
    <row r="210" spans="10:25" ht="12.75"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</row>
    <row r="211" spans="10:25" ht="12.75"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</row>
    <row r="212" spans="10:25" ht="12.75"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</row>
    <row r="213" spans="10:25" ht="12.75"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</row>
    <row r="214" spans="10:25" ht="12.75"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</row>
    <row r="215" spans="10:25" ht="12.75"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</row>
    <row r="216" spans="10:25" ht="12.75"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</row>
    <row r="217" spans="10:25" ht="12.75"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</row>
    <row r="218" spans="10:25" ht="12.75"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</row>
    <row r="219" spans="10:25" ht="12.75"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</row>
    <row r="220" spans="10:25" ht="12.75"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</row>
  </sheetData>
  <sheetProtection/>
  <mergeCells count="1">
    <mergeCell ref="D38:H38"/>
  </mergeCells>
  <printOptions horizontalCentered="1"/>
  <pageMargins left="0.5905511811023623" right="0.1968503937007874" top="0.984251968503937" bottom="0.7874015748031497" header="0" footer="0"/>
  <pageSetup fitToHeight="0" fitToWidth="0" horizontalDpi="300" verticalDpi="300" orientation="portrait" paperSize="9" scale="93" r:id="rId1"/>
  <headerFooter alignWithMargins="0">
    <oddHeader>&amp;L&amp;8
Noteikumi par Latvijas būvnormatīvu
LBN 501-15 "Būvizmaksu noteikšanas kārtība"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F201"/>
  <sheetViews>
    <sheetView zoomScale="90" zoomScaleNormal="90" zoomScalePageLayoutView="0" workbookViewId="0" topLeftCell="A1">
      <selection activeCell="E32" sqref="E32"/>
    </sheetView>
  </sheetViews>
  <sheetFormatPr defaultColWidth="9.140625" defaultRowHeight="12.75"/>
  <cols>
    <col min="1" max="1" width="6.421875" style="129" customWidth="1"/>
    <col min="2" max="2" width="47.421875" style="129" customWidth="1"/>
    <col min="3" max="3" width="18.140625" style="129" customWidth="1"/>
    <col min="4" max="4" width="6.57421875" style="129" customWidth="1"/>
    <col min="5" max="5" width="7.421875" style="129" customWidth="1"/>
    <col min="6" max="6" width="6.140625" style="129" customWidth="1"/>
    <col min="7" max="7" width="7.140625" style="129" customWidth="1"/>
    <col min="8" max="8" width="6.00390625" style="129" customWidth="1"/>
    <col min="9" max="9" width="7.7109375" style="129" customWidth="1"/>
    <col min="10" max="10" width="7.421875" style="129" customWidth="1"/>
    <col min="11" max="11" width="9.140625" style="129" customWidth="1"/>
    <col min="12" max="12" width="9.28125" style="129" customWidth="1"/>
    <col min="13" max="13" width="8.28125" style="129" customWidth="1"/>
    <col min="14" max="14" width="8.7109375" style="129" customWidth="1"/>
    <col min="15" max="15" width="8.57421875" style="129" customWidth="1"/>
    <col min="16" max="16" width="10.140625" style="129" customWidth="1"/>
    <col min="17" max="16384" width="9.140625" style="129" customWidth="1"/>
  </cols>
  <sheetData>
    <row r="1" ht="15" customHeight="1">
      <c r="B1" s="130" t="s">
        <v>192</v>
      </c>
    </row>
    <row r="2" ht="15" customHeight="1">
      <c r="E2" s="131"/>
    </row>
    <row r="3" ht="15" customHeight="1">
      <c r="A3" s="129" t="s">
        <v>353</v>
      </c>
    </row>
    <row r="4" ht="15" customHeight="1">
      <c r="A4" s="129" t="s">
        <v>354</v>
      </c>
    </row>
    <row r="5" ht="15" customHeight="1">
      <c r="A5" s="129" t="s">
        <v>198</v>
      </c>
    </row>
    <row r="6" ht="15" customHeight="1">
      <c r="A6" s="129" t="s">
        <v>440</v>
      </c>
    </row>
    <row r="7" ht="15" customHeight="1">
      <c r="E7" s="131"/>
    </row>
    <row r="8" spans="1:5" ht="15" customHeight="1">
      <c r="A8" s="132" t="s">
        <v>252</v>
      </c>
      <c r="B8" s="132"/>
      <c r="C8" s="133"/>
      <c r="D8" s="133"/>
      <c r="E8" s="133"/>
    </row>
    <row r="9" spans="1:6" ht="12" customHeight="1" thickBot="1">
      <c r="A9" s="128"/>
      <c r="B9" s="128"/>
      <c r="C9" s="128"/>
      <c r="D9" s="128"/>
      <c r="E9" s="128"/>
      <c r="F9" s="128"/>
    </row>
    <row r="10" spans="1:3" s="128" customFormat="1" ht="16.5" customHeight="1">
      <c r="A10" s="134" t="s">
        <v>277</v>
      </c>
      <c r="B10" s="135"/>
      <c r="C10" s="135" t="s">
        <v>306</v>
      </c>
    </row>
    <row r="11" spans="1:3" s="128" customFormat="1" ht="13.5" customHeight="1">
      <c r="A11" s="136" t="s">
        <v>283</v>
      </c>
      <c r="B11" s="137" t="s">
        <v>307</v>
      </c>
      <c r="C11" s="137" t="s">
        <v>286</v>
      </c>
    </row>
    <row r="12" spans="1:3" s="128" customFormat="1" ht="15.75" customHeight="1" thickBot="1">
      <c r="A12" s="136"/>
      <c r="B12" s="137"/>
      <c r="C12" s="137" t="s">
        <v>292</v>
      </c>
    </row>
    <row r="13" spans="1:3" s="128" customFormat="1" ht="16.5" customHeight="1" thickBot="1">
      <c r="A13" s="138" t="s">
        <v>216</v>
      </c>
      <c r="B13" s="139" t="s">
        <v>217</v>
      </c>
      <c r="C13" s="140" t="s">
        <v>218</v>
      </c>
    </row>
    <row r="14" spans="1:3" s="128" customFormat="1" ht="15.75" customHeight="1" thickBot="1">
      <c r="A14" s="141">
        <v>1</v>
      </c>
      <c r="B14" s="142" t="s">
        <v>308</v>
      </c>
      <c r="C14" s="143"/>
    </row>
    <row r="15" spans="1:3" s="128" customFormat="1" ht="15.75" customHeight="1" thickBot="1">
      <c r="A15" s="144"/>
      <c r="B15" s="145" t="s">
        <v>327</v>
      </c>
      <c r="C15" s="146">
        <f>'kops.apr.'!D38</f>
        <v>0</v>
      </c>
    </row>
    <row r="16" spans="1:3" s="128" customFormat="1" ht="15.75" customHeight="1" thickBot="1">
      <c r="A16" s="141"/>
      <c r="B16" s="142" t="s">
        <v>310</v>
      </c>
      <c r="C16" s="147">
        <f>C15*0.21</f>
        <v>0</v>
      </c>
    </row>
    <row r="17" spans="1:3" s="128" customFormat="1" ht="15.75" customHeight="1" thickBot="1">
      <c r="A17" s="144"/>
      <c r="B17" s="145" t="s">
        <v>311</v>
      </c>
      <c r="C17" s="146">
        <f>SUM(C15:C16)</f>
        <v>0</v>
      </c>
    </row>
    <row r="18" spans="1:6" s="128" customFormat="1" ht="15" customHeight="1">
      <c r="A18" s="148"/>
      <c r="B18" s="149"/>
      <c r="C18" s="150"/>
      <c r="D18" s="151"/>
      <c r="E18" s="152"/>
      <c r="F18" s="151"/>
    </row>
    <row r="19" spans="1:6" s="128" customFormat="1" ht="15" customHeight="1">
      <c r="A19" s="148"/>
      <c r="B19" s="148"/>
      <c r="C19" s="150"/>
      <c r="D19" s="151"/>
      <c r="E19" s="152"/>
      <c r="F19" s="151"/>
    </row>
    <row r="20" spans="1:6" s="128" customFormat="1" ht="15" customHeight="1">
      <c r="A20" s="148"/>
      <c r="B20" s="148"/>
      <c r="C20" s="150"/>
      <c r="D20" s="151"/>
      <c r="E20" s="152"/>
      <c r="F20" s="151"/>
    </row>
    <row r="21" spans="1:6" ht="15" customHeight="1">
      <c r="A21" s="128"/>
      <c r="B21" s="128"/>
      <c r="C21" s="153"/>
      <c r="D21" s="154"/>
      <c r="E21" s="132"/>
      <c r="F21" s="128"/>
    </row>
    <row r="22" spans="2:6" ht="15" customHeight="1">
      <c r="B22" s="128" t="s">
        <v>435</v>
      </c>
      <c r="C22" s="128"/>
      <c r="D22" s="128"/>
      <c r="E22" s="128"/>
      <c r="F22" s="128"/>
    </row>
    <row r="23" spans="1:6" ht="15" customHeight="1">
      <c r="A23" s="128"/>
      <c r="B23" s="128" t="s">
        <v>441</v>
      </c>
      <c r="C23" s="153"/>
      <c r="D23" s="154"/>
      <c r="E23" s="132"/>
      <c r="F23" s="128"/>
    </row>
    <row r="24" spans="3:5" s="128" customFormat="1" ht="18" customHeight="1">
      <c r="C24" s="153"/>
      <c r="D24" s="154"/>
      <c r="E24" s="132"/>
    </row>
    <row r="25" spans="1:22" ht="18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  <row r="26" spans="1:22" ht="18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</row>
    <row r="27" spans="2:22" ht="18" customHeight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</row>
    <row r="28" spans="4:5" s="128" customFormat="1" ht="18" customHeight="1">
      <c r="D28" s="155"/>
      <c r="E28" s="156"/>
    </row>
    <row r="29" spans="17:32" ht="12.75"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</row>
    <row r="30" spans="17:32" ht="12.75"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</row>
    <row r="31" spans="17:32" ht="12.75"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</row>
    <row r="32" spans="17:32" ht="12.75"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</row>
    <row r="33" spans="17:32" ht="12.75"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</row>
    <row r="34" spans="17:32" ht="12.75"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</row>
    <row r="35" spans="17:32" ht="12.75"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</row>
    <row r="36" spans="17:32" ht="12.75"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</row>
    <row r="37" spans="17:32" ht="12.75"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</row>
    <row r="38" spans="17:32" ht="12.75"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</row>
    <row r="39" spans="17:32" ht="12.75"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</row>
    <row r="40" spans="17:32" ht="12.75"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</row>
    <row r="41" spans="17:32" ht="12.75"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</row>
    <row r="42" spans="17:32" ht="12.75"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</row>
    <row r="43" spans="17:32" ht="12.75"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</row>
    <row r="44" spans="17:32" ht="12.75"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</row>
    <row r="45" spans="17:32" ht="12.75"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</row>
    <row r="46" spans="17:32" ht="12.75"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</row>
    <row r="47" spans="17:32" ht="12.75"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</row>
    <row r="48" spans="17:32" ht="12.75"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</row>
    <row r="49" spans="17:32" ht="12.75"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</row>
    <row r="50" spans="17:32" ht="12.75"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</row>
    <row r="51" spans="17:32" ht="12.75"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</row>
    <row r="52" spans="17:32" ht="12.75"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</row>
    <row r="53" spans="17:32" ht="12.75"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</row>
    <row r="54" spans="17:32" ht="12.75"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</row>
    <row r="55" spans="17:32" ht="12.75"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</row>
    <row r="56" spans="17:32" ht="12.75"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</row>
    <row r="57" spans="17:32" ht="12.75"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</row>
    <row r="58" spans="17:32" ht="12.75"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</row>
    <row r="59" spans="17:32" ht="12.75"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</row>
    <row r="60" spans="17:32" ht="12.75"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</row>
    <row r="61" spans="17:32" ht="12.75"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</row>
    <row r="62" spans="17:32" ht="12.75"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</row>
    <row r="63" spans="17:32" ht="12.75"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</row>
    <row r="64" spans="17:32" ht="12.75"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</row>
    <row r="65" spans="17:32" ht="12.75"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</row>
    <row r="66" spans="17:32" ht="12.75"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</row>
    <row r="67" spans="17:32" ht="12.75"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</row>
    <row r="68" spans="17:32" ht="12.75"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</row>
    <row r="69" spans="17:32" ht="12.75"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</row>
    <row r="70" spans="17:32" ht="12.75"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</row>
    <row r="71" spans="17:32" ht="12.75"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</row>
    <row r="72" spans="17:32" ht="12.75"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</row>
    <row r="73" spans="17:32" ht="12.75"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</row>
    <row r="74" spans="17:32" ht="12.75"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</row>
    <row r="75" spans="17:32" ht="12.75"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</row>
    <row r="76" spans="17:32" ht="12.75"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</row>
    <row r="77" spans="17:32" ht="12.75"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</row>
    <row r="78" spans="17:32" ht="12.75"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</row>
    <row r="79" spans="17:32" ht="12.75"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</row>
    <row r="80" spans="17:32" ht="12.75"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</row>
    <row r="81" spans="17:32" ht="12.75"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</row>
    <row r="82" spans="17:32" ht="12.75"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</row>
    <row r="83" spans="17:32" ht="12.75"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</row>
    <row r="84" spans="17:32" ht="12.75"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</row>
    <row r="85" spans="17:32" ht="12.75"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</row>
    <row r="86" spans="17:32" ht="12.75"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  <row r="87" spans="17:32" ht="12.75"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</row>
    <row r="88" spans="17:32" ht="12.75"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</row>
    <row r="89" spans="17:32" ht="12.75"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</row>
    <row r="90" spans="17:32" ht="12.75"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</row>
    <row r="91" spans="17:32" ht="12.75"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</row>
    <row r="92" spans="17:32" ht="12.75"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</row>
    <row r="93" spans="17:32" ht="12.75"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</row>
    <row r="94" spans="17:32" ht="12.75"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</row>
    <row r="95" spans="17:32" ht="12.75"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</row>
    <row r="96" spans="17:32" ht="12.75"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</row>
    <row r="97" spans="17:32" ht="12.75"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</row>
    <row r="98" spans="17:32" ht="12.75"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</row>
    <row r="99" spans="17:32" ht="12.75"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</row>
    <row r="100" spans="17:32" ht="12.75"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</row>
    <row r="101" spans="17:32" ht="12.75"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</row>
    <row r="102" spans="17:32" ht="12.75"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</row>
    <row r="103" spans="17:32" ht="12.75"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</row>
    <row r="104" spans="17:32" ht="12.75"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</row>
    <row r="105" spans="17:32" ht="12.75"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</row>
    <row r="106" spans="17:32" ht="12.75"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</row>
    <row r="107" spans="17:32" ht="12.75"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</row>
    <row r="108" spans="17:32" ht="12.75"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</row>
    <row r="109" spans="17:32" ht="12.75"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</row>
    <row r="110" spans="17:32" ht="12.75"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</row>
    <row r="111" spans="17:32" ht="12.75"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</row>
    <row r="112" spans="17:32" ht="12.75"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</row>
    <row r="113" spans="17:32" ht="12.75"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</row>
    <row r="114" spans="17:32" ht="12.75"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</row>
    <row r="115" spans="17:32" ht="12.75"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</row>
    <row r="116" spans="17:32" ht="12.75"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</row>
    <row r="117" spans="17:32" ht="12.75"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</row>
    <row r="118" spans="17:32" ht="12.75"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</row>
    <row r="119" spans="17:32" ht="12.75"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</row>
    <row r="120" spans="17:32" ht="12.75"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</row>
    <row r="121" spans="17:32" ht="12.75"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</row>
    <row r="122" spans="17:32" ht="12.75"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</row>
    <row r="123" spans="17:32" ht="12.75"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</row>
    <row r="124" spans="17:32" ht="12.75"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</row>
    <row r="125" spans="17:32" ht="12.75"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</row>
    <row r="126" spans="17:32" ht="12.75"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</row>
    <row r="127" spans="17:32" ht="12.75"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</row>
    <row r="128" spans="17:32" ht="12.75"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</row>
    <row r="129" spans="17:32" ht="12.75"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</row>
    <row r="130" spans="17:32" ht="12.75"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</row>
    <row r="131" spans="17:32" ht="12.75"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</row>
    <row r="132" spans="17:32" ht="12.75"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</row>
    <row r="133" spans="17:32" ht="12.75"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</row>
    <row r="134" spans="17:32" ht="12.75"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</row>
    <row r="135" spans="17:32" ht="12.75"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</row>
    <row r="136" spans="17:32" ht="12.75"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</row>
    <row r="137" spans="17:32" ht="12.75"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</row>
    <row r="138" spans="17:32" ht="12.75"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</row>
    <row r="139" spans="17:32" ht="12.75"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</row>
    <row r="140" spans="17:32" ht="12.75"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</row>
    <row r="141" spans="17:32" ht="12.75"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</row>
    <row r="142" spans="17:32" ht="12.75"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</row>
    <row r="143" spans="17:32" ht="12.75"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</row>
    <row r="144" spans="17:32" ht="12.75"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</row>
    <row r="145" spans="17:32" ht="12.75"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</row>
    <row r="146" spans="17:32" ht="12.75"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</row>
    <row r="147" spans="17:32" ht="12.75"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</row>
    <row r="148" spans="17:32" ht="12.75"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</row>
    <row r="149" spans="17:32" ht="12.75"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</row>
    <row r="150" spans="17:32" ht="12.75"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</row>
    <row r="151" spans="17:32" ht="12.75"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</row>
    <row r="152" spans="17:32" ht="12.75"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</row>
    <row r="153" spans="17:32" ht="12.75"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</row>
    <row r="154" spans="17:32" ht="12.75"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</row>
    <row r="155" spans="17:32" ht="12.75"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</row>
    <row r="156" spans="17:32" ht="12.75"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</row>
    <row r="157" spans="17:32" ht="12.75"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</row>
    <row r="158" spans="17:32" ht="12.75"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</row>
    <row r="159" spans="17:32" ht="12.75"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</row>
    <row r="160" spans="17:32" ht="12.75"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</row>
    <row r="161" spans="17:32" ht="12.75"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</row>
    <row r="162" spans="17:32" ht="12.75"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</row>
    <row r="163" spans="17:32" ht="12.75"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</row>
    <row r="164" spans="17:32" ht="12.75"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</row>
    <row r="165" spans="17:32" ht="12.75"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7:32" ht="12.75"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</row>
    <row r="167" spans="17:32" ht="12.75"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</row>
    <row r="168" spans="17:32" ht="12.75"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</row>
    <row r="169" spans="17:32" ht="12.75"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</row>
    <row r="170" spans="17:32" ht="12.75"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</row>
    <row r="171" spans="17:32" ht="12.75"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</row>
    <row r="172" spans="17:32" ht="12.75"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</row>
    <row r="173" spans="17:32" ht="12.75"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</row>
    <row r="174" spans="17:32" ht="12.75"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</row>
    <row r="175" spans="17:32" ht="12.75"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</row>
    <row r="176" spans="17:32" ht="12.75"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</row>
    <row r="177" spans="17:32" ht="12.75"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</row>
    <row r="178" spans="17:32" ht="12.75"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</row>
    <row r="179" spans="17:32" ht="12.75"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</row>
    <row r="180" spans="17:32" ht="12.75"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</row>
    <row r="181" spans="17:32" ht="12.75"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</row>
    <row r="182" spans="17:32" ht="12.75"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</row>
    <row r="183" spans="17:32" ht="12.75"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</row>
    <row r="184" spans="17:32" ht="12.75"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</row>
    <row r="185" spans="17:32" ht="12.75"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</row>
    <row r="186" spans="17:32" ht="12.75"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</row>
    <row r="187" spans="17:32" ht="12.75"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</row>
    <row r="188" spans="17:32" ht="12.75"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</row>
    <row r="189" spans="17:32" ht="12.75"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</row>
    <row r="190" spans="17:32" ht="12.75"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</row>
    <row r="191" spans="17:32" ht="12.75"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</row>
    <row r="192" spans="17:32" ht="12.75"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</row>
    <row r="193" spans="17:32" ht="12.75"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</row>
    <row r="194" spans="17:32" ht="12.75"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</row>
    <row r="195" spans="17:32" ht="12.75"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</row>
    <row r="196" spans="17:32" ht="12.75"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</row>
    <row r="197" spans="17:32" ht="12.75"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</row>
    <row r="198" spans="17:32" ht="12.75"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</row>
    <row r="199" spans="17:32" ht="12.75"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</row>
    <row r="200" spans="17:32" ht="12.75"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</row>
    <row r="201" spans="17:32" ht="12.75"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</row>
  </sheetData>
  <sheetProtection/>
  <printOptions horizontalCentered="1"/>
  <pageMargins left="0.7874015748031497" right="0.3937007874015748" top="1.1811023622047245" bottom="0.7874015748031497" header="0" footer="0"/>
  <pageSetup fitToHeight="0" fitToWidth="0" horizontalDpi="300" verticalDpi="300" orientation="portrait" paperSize="9" scale="93" r:id="rId1"/>
  <headerFooter alignWithMargins="0">
    <oddHeader>&amp;L&amp;8
Noteikumi par Latvijas būvnormatīvu
LBN 501-06 "Būvizmaksu noteikšanas kārtība"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</dc:creator>
  <cp:keywords/>
  <dc:description/>
  <cp:lastModifiedBy>Inga IG. Galoburda</cp:lastModifiedBy>
  <cp:lastPrinted>2017-05-31T13:58:10Z</cp:lastPrinted>
  <dcterms:created xsi:type="dcterms:W3CDTF">2002-09-19T07:20:52Z</dcterms:created>
  <dcterms:modified xsi:type="dcterms:W3CDTF">2017-06-14T14:33:48Z</dcterms:modified>
  <cp:category/>
  <cp:version/>
  <cp:contentType/>
  <cp:contentStatus/>
</cp:coreProperties>
</file>