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14535" windowHeight="13440" tabRatio="782" activeTab="2"/>
  </bookViews>
  <sheets>
    <sheet name="Buvniecibas koptame" sheetId="1" r:id="rId1"/>
    <sheet name="Kospavilkums" sheetId="2" r:id="rId2"/>
    <sheet name="TS" sheetId="3" r:id="rId3"/>
    <sheet name="ELT" sheetId="4" r:id="rId4"/>
    <sheet name="U1" sheetId="5" r:id="rId5"/>
    <sheet name="K1" sheetId="6" r:id="rId6"/>
    <sheet name="K2" sheetId="7" r:id="rId7"/>
    <sheet name="Paskaidrojuma_raksts" sheetId="8" r:id="rId8"/>
  </sheets>
  <definedNames>
    <definedName name="_xlnm.Print_Titles_10">#REF!</definedName>
    <definedName name="_xlnm.Print_Titles_11">#REF!</definedName>
    <definedName name="_xlnm.Print_Titles_4">#REF!</definedName>
    <definedName name="_xlnm.Print_Titles_5">#REF!</definedName>
    <definedName name="_xlnm.Print_Titles_6" localSheetId="3">'ELT'!$12:$12</definedName>
    <definedName name="_xlnm.Print_Titles_6" localSheetId="5">'K1'!$12:$12</definedName>
    <definedName name="_xlnm.Print_Titles_6" localSheetId="6">'K2'!$12:$12</definedName>
    <definedName name="_xlnm.Print_Titles_6" localSheetId="4">'U1'!$12:$12</definedName>
    <definedName name="_xlnm.Print_Titles_6">#REF!</definedName>
    <definedName name="_xlnm.Print_Titles_7">#REF!</definedName>
    <definedName name="_xlnm.Print_Titles_8">#REF!</definedName>
    <definedName name="_xlnm.Print_Titles_9">#REF!</definedName>
    <definedName name="Excel_BuiltIn__FilterDatabase_1" localSheetId="7">'Paskaidrojuma_raksts'!$A$14:$M$86</definedName>
    <definedName name="Excel_BuiltIn__FilterDatabase_1">'Buvniecibas koptame'!$A$12:$P$100</definedName>
    <definedName name="Excel_BuiltIn_Print_Area_1" localSheetId="7">'Paskaidrojuma_raksts'!$A$1:$M$125</definedName>
    <definedName name="Excel_BuiltIn_Print_Area_1">'Buvniecibas koptame'!$A$1:$P$139</definedName>
    <definedName name="Excel_BuiltIn_Print_Titles_1" localSheetId="7">'Paskaidrojuma_raksts'!$3:$4</definedName>
    <definedName name="Excel_BuiltIn_Print_Titles_1">'Buvniecibas koptame'!$3:$4</definedName>
    <definedName name="_xlnm.Print_Area" localSheetId="6">'K2'!$A$1:$P$111</definedName>
    <definedName name="_xlnm.Print_Area" localSheetId="1">'Kospavilkums'!$B$1:$K$26</definedName>
    <definedName name="_xlnm.Print_Area" localSheetId="2">'TS'!$A$1:$P$162</definedName>
    <definedName name="_xlnm.Print_Area" localSheetId="4">'U1'!$A$1:$P$71</definedName>
    <definedName name="_xlnm.Print_Titles" localSheetId="3">'ELT'!$12:$12</definedName>
    <definedName name="_xlnm.Print_Titles" localSheetId="5">'K1'!$12:$12</definedName>
    <definedName name="_xlnm.Print_Titles" localSheetId="6">'K2'!$12:$12</definedName>
    <definedName name="_xlnm.Print_Titles" localSheetId="2">'TS'!$11:$12</definedName>
    <definedName name="_xlnm.Print_Titles" localSheetId="4">'U1'!$12:$12</definedName>
  </definedNames>
  <calcPr fullCalcOnLoad="1"/>
</workbook>
</file>

<file path=xl/sharedStrings.xml><?xml version="1.0" encoding="utf-8"?>
<sst xmlns="http://schemas.openxmlformats.org/spreadsheetml/2006/main" count="1262" uniqueCount="422">
  <si>
    <t>Rūpnieciski ražota aizsargčaula, kas paredzēta Ø250 caurules iebūvei dzelzsb. grodu akā, montāža</t>
  </si>
  <si>
    <t xml:space="preserve">Šķērsojumi ar perspektīvi projektēto sadzīves kanalizāciju d=160 </t>
  </si>
  <si>
    <t>Šķersojumi ar perspektīvi projektēto ūdensvadu d=63</t>
  </si>
  <si>
    <t>5-21/469-2014</t>
  </si>
  <si>
    <t>6. Ģeosintētisko materiālu apjoms dots bez pārlaiduma posmiem, pārlaiduma posmus veidot atbilstoši ražotāja specifikācijai.</t>
  </si>
  <si>
    <t>Gruntsūdens līmeņa pazemināšana pie tranšejas dziļuma 1,5-2,0m</t>
  </si>
  <si>
    <t>Tranšejas sienu stiprināšana, tranšejas dziļums 1,5-2,0m</t>
  </si>
  <si>
    <t>Gruntsūdens līmeņa pazemināšana pie tranšejas dziļuma 2,0-2,5m</t>
  </si>
  <si>
    <t>Tranšejas sienu stiprināšana, tranšejas dziļums 2,0-2,5m</t>
  </si>
  <si>
    <t>Izbrīvētās turpmāk neizmantojamās grunts iekraušana autopašizgāzējā un promvešana līdz Pasūtītāja norādītai atbērtnei</t>
  </si>
  <si>
    <t>Ūdensapgādes sistēmas marķējuma lentes ieklāšana 0,5m dziļumā no zemes virsmas</t>
  </si>
  <si>
    <t>Dalītā aizsargcaurule EVOCAB SPLIT Ø110mm kabeļu šķērsojuma vietās</t>
  </si>
  <si>
    <t xml:space="preserve">Šķērsojumi ar esošiem cauruļvadiem d &lt;200 </t>
  </si>
  <si>
    <t>Pievienojums pie esoša ūdensvada tīkla</t>
  </si>
  <si>
    <t>Cauruļvadu skalošana un dezinfekcija</t>
  </si>
  <si>
    <t>Cauruļvadu, veidgabalu, armatūras un piegāde, un ar to saistītie darbi</t>
  </si>
  <si>
    <t>Tranšeju aizbēršana ar pievesto smilti no ierīkotā apbēruma ap cauruļvadu līdz atjaunojamā seguma apakšējai kārtai, blietējot ik pa 30 cm.</t>
  </si>
  <si>
    <t xml:space="preserve">Zāliena atjaunošana </t>
  </si>
  <si>
    <t>Melnzeme, h=15 cm</t>
  </si>
  <si>
    <t>Zāliena sēklu maisījums - izsējas norma 3 kg/100 m²</t>
  </si>
  <si>
    <t>kg</t>
  </si>
  <si>
    <t>Asfalta seguma atjaunošana</t>
  </si>
  <si>
    <t>Atjaunojamais šķembu maisījums 10 cm biezumā, frakcija 0-32mm</t>
  </si>
  <si>
    <t>Atjaunojamais šķembu maisījums 20 cm biezumā, frakcija 0-56mm</t>
  </si>
  <si>
    <t>Atjaunojamais asfalta segums AC11 surf 6 cm biezumā</t>
  </si>
  <si>
    <t>Smilts slānis (salizturīga, drenējoša; h&gt;40cm) k&gt;1m/dnn</t>
  </si>
  <si>
    <r>
      <t>m</t>
    </r>
    <r>
      <rPr>
        <vertAlign val="superscript"/>
        <sz val="10"/>
        <rFont val="Times New Roman"/>
        <family val="1"/>
      </rPr>
      <t>3</t>
    </r>
  </si>
  <si>
    <r>
      <t>m</t>
    </r>
    <r>
      <rPr>
        <vertAlign val="superscript"/>
        <sz val="10"/>
        <rFont val="Times New Roman"/>
        <family val="1"/>
      </rPr>
      <t>2</t>
    </r>
  </si>
  <si>
    <t>Smilts cauruļvada pamatnei un apbērumam (blietēta) k&gt;1,0 m/dnn</t>
  </si>
  <si>
    <t>Pašteces kanalizācijas caurule PP SN8 ø160 ar uzmavu un blīvgredzenu,  piemēram, Evopipes – EVOSAN vai ekvivalents, montāža ar 15 cm smilts pamatnes ierīkošanu un izbūvētā cauruļvada smilts apbēruma ierīkošanu 30 cm virs caurules virsas.</t>
  </si>
  <si>
    <t>Pašteces kanalizācijas caurule PP SN8 ø160 ar uzmavu un blīvgredzenu, piemēram,  Evopipes – EVOSAN vai ekvivalents</t>
  </si>
  <si>
    <t>Betons teknes izveidošanai B25 W10 F100</t>
  </si>
  <si>
    <t>Sadzīves kanalizācijas aka ø560/500 ar 40,0 t vāku (1,5-2,0 m dziļumā) bruģakmens segumā</t>
  </si>
  <si>
    <t>Sadzīves kanalizācijas aka ø400/315 ar 40,0 t vāku (2,0-2,5 m dziļumā) bruģakmens segumā</t>
  </si>
  <si>
    <t>Izbrīvētās turpmāk neizmantojamās grunts iekraušana autopašizgāzējā un promvešana līdz Pasūtītāja norādītai atbērtnei līdz 5 km</t>
  </si>
  <si>
    <t>Kanalizācijas sistēmas marķējuma lentes ieklāšana 0,5m dziļumā no zemes virsmas</t>
  </si>
  <si>
    <t>m3</t>
  </si>
  <si>
    <t>Tāme sastādīta 2014. gada tirgus cenās pamatojoties uz projekta risinājumiem un rasējumiem.</t>
  </si>
  <si>
    <t>Kopā Lokālās tāmes izmaksa</t>
  </si>
  <si>
    <t>Laika norma (c/h)</t>
  </si>
  <si>
    <t>22-00000</t>
  </si>
  <si>
    <t>KOPĀ APGAISMOJUMA IZBŪVE</t>
  </si>
  <si>
    <t>Paskaidrojuma raksts</t>
  </si>
  <si>
    <t xml:space="preserve">Objekta adrese   </t>
  </si>
  <si>
    <t xml:space="preserve"> Izmaksu aprēķins sastādīts pamatojoties uz Noteikumi par Latvijas būvnormatīvu LBN 501-06 "Būvizmaksu noteikšanas kārtība", tehnisko projektu, tajā iekļautajām specifikācijām un dažādās sadaļās iekļautos būvdarbu izpildes visus apstākļu raksturojumus. Saskaņā ar Noteikumi par Latvijas būvnormatīvu LBN 501-06 "Būvizmaksu noteikšanas kārtība" noteikto kārtību noteikta kopējā darbietilpība.</t>
  </si>
  <si>
    <t>Būvdarbu kopējā darbietilpība sastāda c/h</t>
  </si>
  <si>
    <t>Apstiprinu</t>
  </si>
  <si>
    <t>___________________________________</t>
  </si>
  <si>
    <t>(pasūtītājs, paraksts un tā atšifrējums)</t>
  </si>
  <si>
    <t>Būvniecības koptāme</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</si>
  <si>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</si>
  <si>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</si>
  <si>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</si>
  <si>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</si>
  <si>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</si>
  <si>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</si>
  <si>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</si>
  <si>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</si>
  <si>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</si>
  <si>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</si>
  <si>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Sastādīja</t>
  </si>
  <si>
    <t>kompl</t>
  </si>
  <si>
    <t>Papildmateriāli</t>
  </si>
  <si>
    <t>Papilddarbi</t>
  </si>
  <si>
    <t>Lokālā tāme Nr. 1-2</t>
  </si>
  <si>
    <t>Rūpnieciski ražota aizsargčaula, kas paredzēta Ø160 caurules iebūvei dzelzsb. grodu akā, montāža</t>
  </si>
  <si>
    <t>Rūpnieciski ražota aizsargčaula, kas paredzēta Ø200 caurules iebūvei dzelzsb. grodu akā, montāža</t>
  </si>
  <si>
    <t xml:space="preserve">Šķērsojumi ar esošiem kabeļiem </t>
  </si>
  <si>
    <t xml:space="preserve">Šķērsojumi ar projektētiem kabeļiem </t>
  </si>
  <si>
    <t xml:space="preserve">Šķērsojumi ar cauruļvadiem d &lt;200 </t>
  </si>
  <si>
    <t>CCTV pārbaude cauruļvada slīpuma un stāvokļa noteikšanai pēc būvdarbu pabeigšanas</t>
  </si>
  <si>
    <t>Cauruļvadu skalošana un tīrīšana</t>
  </si>
  <si>
    <t>Cauruļvadu, veidgabalu, armatūras piegāde, un ar to saistītie darbi</t>
  </si>
  <si>
    <t>Smilts slānis (salizturīga, drenējoša; h&gt;40cm) k&gt;1 m/dnn</t>
  </si>
  <si>
    <t>Melnzemes, h=15 cm</t>
  </si>
  <si>
    <t>Piezīmes:</t>
  </si>
  <si>
    <t>1. Darbu veidiem, kuriem uzrādīta tilpuma mērvienība, tilpums ir materiāliem blīvā veidā.</t>
  </si>
  <si>
    <t>2. Izstrādājot piedāvājumu būvuzņēmējam rūpīgi jāpārskata projektu un apjomos jāiekļauj arī neuzrādītie darbi un materiāli, pozīcijā "Cauruļvadu, veidgabalu, armatūras un piegāde, un ar to saistītie darbi", lai kvalitatīvi veiktu būvniecību atbilstoši konkrētā būvuzņēmēja pielietotajai tehnoloģijai, un bez kuriem nebūtu iespējama būvdarbu tehnoloģiski pareiza un spēkā esošajiem normatīviem atbilstoša veikšana pilnā apjomā.</t>
  </si>
  <si>
    <t>3. Materiālu komplektāciju veikt atbilstoši izstrādātājam projektam, ražotājfirmu un LR normatīvo aktu nosacījumiem.</t>
  </si>
  <si>
    <t xml:space="preserve">4. Šos darbu un materiālu apjomus skatīt kopā ar projekta dokumentāciju. </t>
  </si>
  <si>
    <t>5. Demontāžas darbu apjomus precizēt būvdarbu veikšanas laikā.</t>
  </si>
  <si>
    <t>6. 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</si>
  <si>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7. Projektēto segumu atjaunošanas slāņus un apjomus skatīt GP sadaļā</t>
  </si>
  <si>
    <t>Ūdensvada caurule PE100-RC SDR17 Ø63, Evopipes - PE100-RC ULTRASTRESS VISIO vai ekvivalents</t>
  </si>
  <si>
    <t>Ūdensvada caurule PE100-RC SDR11 Ø32, Evopipes ULTRASTRESS VISIO vai ekvivalents</t>
  </si>
  <si>
    <t>Elektrometināmā dubultuzmava PE100 DN32,  montāža</t>
  </si>
  <si>
    <t>Sadzīves  kanalizācijas aka ø560/500 ar 40,0 t vāku (1,5-2,0 m dziļumā) izbūve un montāža bruģakmens segumā,  t.sk. aku vāku apbetonējums</t>
  </si>
  <si>
    <t>Bekasecure® stabiņu uzstādīšana,  iekļaujot stiprināšanu betona C20/25 pamatos (500x500x950mm) uz šķembotas pamatnes (staba profils 140x135x4mm, staba garums 4800mm). Ražotājs: Betafence vai ekvivalents.</t>
  </si>
  <si>
    <t>Ūdensvada caurule PE100-RC SDR17 PN10 ø63, piemēram, Evopipes – PE100-RC ULTRASTRESS VISIO vai ekvivalents, montāža uz esošās grunts pamatnes un izbūvētā cauruļvada smilts apbēruma ierīkošanu 30 cm virs caurules virsas.</t>
  </si>
  <si>
    <t>Ūdensvada caurule PE100-RC SDR11 PN10 ø32, piemēram, Evopipes – PE100-RC ULTRASTRESS VISIO vai ekvivalents, montāža uz esošās grunts pamatnes un izbūvētā cauruļvada smilts apbēruma ierīkošanu 30 cm virs caurules virsas.</t>
  </si>
  <si>
    <t>Materiālu, grunts apmaiņas un būvgružu transporta izdevumi</t>
  </si>
  <si>
    <t>vieta</t>
  </si>
  <si>
    <t>kpl.</t>
  </si>
  <si>
    <t>gb.</t>
  </si>
  <si>
    <t>1-5</t>
  </si>
  <si>
    <t>tajā skaitā darba aizsardzība (10%)</t>
  </si>
  <si>
    <t xml:space="preserve">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 iekārtām un materiāliem. Būvuzņēmējs dod pilna apjoma cenu piedāvājumu ieskaitot darbus un materiālus, kas nav uzrādīt un ir nepieciešami sistēmu montāžai, palaišanai un nodošanai. </t>
  </si>
  <si>
    <t xml:space="preserve">Materiālu apjomi doti sablīvētā veidā. Lokālajā tāmē minētos darbus veikt atbilstoši būvprojektam un Ceļu specifikācijām 2014. Būvuzņēmējam jāvērtē visi nepieciešamie darbi, materiāli, būvmašīnas un transports, bez kā nevarētu būt iespējama darba daudzumu sarakstā minēto darbu tehnoloģiski pareiza, Pasūtītāja prasībām atbilstoša izpilde pilnā apjomā.  Darba apjomus skatīt kopā ar plānu, profiliem, tehniskajiem risinājumiem un pielikumiem.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  Šos darbu un materiālu apjomus skatīt kopā ar projekta dokumentāciju. </t>
  </si>
  <si>
    <t>Izpilddokumentācijas sagatavošana</t>
  </si>
  <si>
    <t>apj.</t>
  </si>
  <si>
    <t>SADZĪVES KANALIZĀCIJA K1</t>
  </si>
  <si>
    <t>ŪDENSAPGĀDE Ū1</t>
  </si>
  <si>
    <t>LIETUS ŪDEŅU KANALIZĀCIJA (K2)</t>
  </si>
  <si>
    <t>Kopsavilkuma aprēķins par darbu vai konstruktīvo elementu veidiem</t>
  </si>
  <si>
    <t>Būves nosaukums</t>
  </si>
  <si>
    <t>Objekta adrese</t>
  </si>
  <si>
    <t>Par kopējo summu</t>
  </si>
  <si>
    <t>Kopējā darbietilpība</t>
  </si>
  <si>
    <t>Nr. p.k</t>
  </si>
  <si>
    <t>Kods, tāme Nr.</t>
  </si>
  <si>
    <t>Darba veids vai konstruktīvā elementa nosaukums</t>
  </si>
  <si>
    <t>Tāmes izmaksa EUR</t>
  </si>
  <si>
    <t>Darba alga EUR</t>
  </si>
  <si>
    <t>Materiāli EUR</t>
  </si>
  <si>
    <t>Mehānismi EUR</t>
  </si>
  <si>
    <t>Darb-ietilpība c/h</t>
  </si>
  <si>
    <t>1-1</t>
  </si>
  <si>
    <t>1-2</t>
  </si>
  <si>
    <t>1-3</t>
  </si>
  <si>
    <t>1-4</t>
  </si>
  <si>
    <t>Virsizdevumi</t>
  </si>
  <si>
    <t>Peļņa</t>
  </si>
  <si>
    <t xml:space="preserve">Kopā Ū1 tīkla izbūves tiešās izmaksas </t>
  </si>
  <si>
    <t>27-00000</t>
  </si>
  <si>
    <t>31-00000</t>
  </si>
  <si>
    <t>Apgaismojuma tīkla izbūve</t>
  </si>
  <si>
    <t>Ūdensapgādes tīkla izbūve</t>
  </si>
  <si>
    <t>Sadzīves kanalizācijas tīkla izbūve</t>
  </si>
  <si>
    <t>Lokālā tāme Nr. 1-4</t>
  </si>
  <si>
    <t>Lokālā tāme Nr. 1-5</t>
  </si>
  <si>
    <t>Lietus ūdens kanalizācijas tīkla izbūve</t>
  </si>
  <si>
    <t xml:space="preserve">Kopā sadzīves kanalizācijas tīkla izbūves tiešās izmaksas </t>
  </si>
  <si>
    <t xml:space="preserve">Kopā  apgaismojuma izbūves tiešās izmaksas </t>
  </si>
  <si>
    <t xml:space="preserve">Kopā ielas lietus kanalizācijas tīkla izbūves tiešās izmaksas </t>
  </si>
  <si>
    <t>33-00000</t>
  </si>
  <si>
    <t>Apbetonējums ap akas vāku betons B25 W10 F100</t>
  </si>
  <si>
    <t>Šķembas akas pamatnes ierīkošanai (blietēta) k&gt;1,0 m/dnn</t>
  </si>
  <si>
    <t>Smilts akas pamatnes ierīkošanai (blietēta) k&gt;1,0 m/dnn</t>
  </si>
  <si>
    <t>Gruntsūdens līmeņa pazemināšana pie tranšejas dziļuma 1,0-1,5m</t>
  </si>
  <si>
    <t>Tranšejas sienu stiprināšana, tranšejas dziļums 1,0-1,5m</t>
  </si>
  <si>
    <t>Lietus ūdeņu kanalizācijas sistēmas marķējuma lentes ieklāšana 0,5m dziļumā no zemes virsmas</t>
  </si>
  <si>
    <t>Smilts slānis (salizturīga, drenējoša; h&gt;40cm) k&gt;1</t>
  </si>
  <si>
    <r>
      <t>m</t>
    </r>
    <r>
      <rPr>
        <vertAlign val="superscript"/>
        <sz val="10"/>
        <rFont val="Times"/>
        <family val="1"/>
      </rPr>
      <t>2</t>
    </r>
  </si>
  <si>
    <r>
      <t>m</t>
    </r>
    <r>
      <rPr>
        <vertAlign val="superscript"/>
        <sz val="10"/>
        <rFont val="Times"/>
        <family val="1"/>
      </rPr>
      <t>3</t>
    </r>
  </si>
  <si>
    <t>Pārbaudīja</t>
  </si>
  <si>
    <t>Finanšu rezerve neparedzētiem darbiem</t>
  </si>
  <si>
    <t>2. Materiālu komplektāciju veikt atbilstoši izstrādātājam projektam, ražotājfirmu un LR normatīvo aktu nosacījumiem.</t>
  </si>
  <si>
    <t xml:space="preserve">3. Šos darbu un materiālu apjomus skatīt kopā ar projekta dokumentāciju. </t>
  </si>
  <si>
    <t>4. Demontāžas darbu apjomus precizēt būvdarbu veikšanas laikā.</t>
  </si>
  <si>
    <t>5. 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</si>
  <si>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Lietus ūdeņu kanalizācijas caurule PP SN8 ø160 ar uzmavu un blīvgredzenu,  piemēram Evopipes – EVORAIN, vai ekvivalents, montāža ar 15 cm smilts pamatnes ierīkošanu un izbūvētā cauruļvada smilts apbēruma ierīkošanu 30 cm virs caurules virsas.</t>
  </si>
  <si>
    <t>Pašteces kanalizācijas caurule PP SN8 ø160 ar uzmavu un blīvgredzenu, piemēram Evopipes – EVORAIN, vai ekvivalents</t>
  </si>
  <si>
    <t>Lietus ūdeņu kanalizācijas caurule PP SN8 ø200 ar uzmavu un blīvgredzenu,  piemēram Evopipes – EVORAIN, vai ekvivalents, montāža ar 15 cm smilts pamatnes ierīkošanu un izbūvētā cauruļvada smilts apbēruma ierīkošanu 30 cm virs caurules virsas.</t>
  </si>
  <si>
    <t>Pašteces kanalizācijas caurule PP SN8 ø200 ar uzmavu un blīvgredzenu, piemēram Evopipes – EVORAIN, vai ekvivalents</t>
  </si>
  <si>
    <t>Teritorijas uzmērīšana un nospraušana</t>
  </si>
  <si>
    <t>35-00001</t>
  </si>
  <si>
    <t>35-00003</t>
  </si>
  <si>
    <r>
      <t>m</t>
    </r>
    <r>
      <rPr>
        <vertAlign val="superscript"/>
        <sz val="9"/>
        <rFont val="Arial"/>
        <family val="2"/>
      </rPr>
      <t>3</t>
    </r>
  </si>
  <si>
    <t>m2</t>
  </si>
  <si>
    <t>APGAISMOJUMA IZBŪVE</t>
  </si>
  <si>
    <t>Apgaismojuma un elektroapgādes izbūve</t>
  </si>
  <si>
    <t>Darba devēja sociālais nodoklis</t>
  </si>
  <si>
    <t>Lokālā tāme Nr. 1-1</t>
  </si>
  <si>
    <t>(Darba veids vai konstruktīvā elementa nosaukums)</t>
  </si>
  <si>
    <t>Tāmes izmaksa</t>
  </si>
  <si>
    <t xml:space="preserve">Tāme sastādīta </t>
  </si>
  <si>
    <t>Nr. p.k.</t>
  </si>
  <si>
    <t>Kods</t>
  </si>
  <si>
    <t>Darbu apraksts vai materiālu nosaukums</t>
  </si>
  <si>
    <t>Vienības izmaksas</t>
  </si>
  <si>
    <t>Kopā uz visu apjomu</t>
  </si>
  <si>
    <t>Mērvienība</t>
  </si>
  <si>
    <t>Daudzums</t>
  </si>
  <si>
    <t>Darba samaksas likme (EUR/h)</t>
  </si>
  <si>
    <t>Darba alga (EUR)</t>
  </si>
  <si>
    <t>Materiāli (EUR)</t>
  </si>
  <si>
    <t>Mehānismi (EUR)</t>
  </si>
  <si>
    <t>Kopā (EUR)</t>
  </si>
  <si>
    <t>Darbietilpība (c/h)</t>
  </si>
  <si>
    <t>Materiāli (EUR/)</t>
  </si>
  <si>
    <t>Summa (EUR)</t>
  </si>
  <si>
    <t>SAGATAVOŠANAS DARBI</t>
  </si>
  <si>
    <t>03-00000</t>
  </si>
  <si>
    <t>gab.</t>
  </si>
  <si>
    <t>m</t>
  </si>
  <si>
    <t>35-00000</t>
  </si>
  <si>
    <t>m²</t>
  </si>
  <si>
    <t>m³</t>
  </si>
  <si>
    <t>vietas</t>
  </si>
  <si>
    <t>KOPĀ</t>
  </si>
  <si>
    <t>Lokālā tāme Nr. 1-3</t>
  </si>
  <si>
    <t xml:space="preserve">Tranšejas rakšana, aizbēršana </t>
  </si>
  <si>
    <t>Smiltis</t>
  </si>
  <si>
    <r>
      <t>m</t>
    </r>
    <r>
      <rPr>
        <vertAlign val="superscript"/>
        <sz val="11"/>
        <rFont val="Times New Roman"/>
        <family val="1"/>
      </rPr>
      <t>3</t>
    </r>
  </si>
  <si>
    <t>k-ts.</t>
  </si>
  <si>
    <t>Tranšejas rakšana ar rokām un ekskavatoru pie caurules iebūves dziļuma 1,5-2,0 un minimālā tranšejas platuma 1,3 m</t>
  </si>
  <si>
    <t>Sadzīves  kanalizācijas aka ø560/500 ar 40,0 t vāku (1,0-1,5 m dziļumā) izbūve un montāža bruģakmens segumā,  t.sk. aku vāku apbetonējums</t>
  </si>
  <si>
    <t>Saliekamo dzelzbetona elementu grodu aka DN 1000 (2,0-2,5 m dziļumā) ar akas pamatni, grodiem, blīvgumiju grodu savienojumu vietās, grodu pārseguma vāku, rūpnieciski ražotiem kāpšļiem,  betonētu tekni un ķeta akas vāku 40 t izbūve un montāža asfalta segumā</t>
  </si>
  <si>
    <r>
      <t xml:space="preserve">Saliekamo dzelzbetona elementu grodu aka DN 1000 (2,0-2,5 m dziļumā) ar akas pamatni, grodiem, blīvgumiju grodu savienojumu vietās, grodu pārseguma vāku, rūpnieciski ražotiem kāpšļiem, betonētu tekni un ķeta akas vāku 40 t izbūve un montāža </t>
    </r>
    <r>
      <rPr>
        <sz val="9"/>
        <rFont val="Times New Roman"/>
        <family val="1"/>
      </rPr>
      <t>zaļajā zonā</t>
    </r>
  </si>
  <si>
    <t>Saliekamo dzelzbetona elementu grodu aka DN 1000 (1,5 -2,0m dziļumā) ar akas pamatni, grodiem, blīvgumiju grodu savienojumu vietās, grodu pārseguma vāku, rūpnieciski ražotiem kāpšļiem un ķeta akas vāku 40t, betona bruģakmens segumā</t>
  </si>
  <si>
    <t>MĀRUPES NOVADA GERBERU IELAS SPORTA LAUKUMA REKONSTRUKCIJA</t>
  </si>
  <si>
    <t>Gerberu iela 1, Mārupe, Mārupes novads</t>
  </si>
  <si>
    <t>Mobilizācija un sagatavošanās būvdarbu veikšanai</t>
  </si>
  <si>
    <t>Satiksmes organizācija būvdarbu laikā (ieskaitot bedrīšu lāpīšanu pirms būvniecības un būvniecības laikā)</t>
  </si>
  <si>
    <t>Būvtāfeles uzstādīšana</t>
  </si>
  <si>
    <t>Asfaltbetona seguma demontāža un utilizācija</t>
  </si>
  <si>
    <t>Esoša žoga un vārtiņu demontāža un utilizācija</t>
  </si>
  <si>
    <t>Esošas rampas demontāža un utilizācija</t>
  </si>
  <si>
    <t>Esošu betona stabu demontāža un utilizācija</t>
  </si>
  <si>
    <t>Esošu metāla balstu (ieskaitot tīklu) demontāža un utilizācija</t>
  </si>
  <si>
    <t>Esošu koka stabu demontāža un utilizācija</t>
  </si>
  <si>
    <t>Esošu soliņu demontāža un utilizācija</t>
  </si>
  <si>
    <t>Esošu trenažieru demontāža, uzglabāšana, atjaunošana (krāsošana saskanīga tonī ar jaunajām iekārtām) un atkārtota montāža betona pamatos</t>
  </si>
  <si>
    <t>Esošu basketbola grozu konstrukciju demontāža un utilizācija</t>
  </si>
  <si>
    <t>Esošu vingrošanas iekārtu demontāža un utilizācija</t>
  </si>
  <si>
    <t>ZEMES DARBI</t>
  </si>
  <si>
    <t>Gultnes izstrāde segumu, zāliena un apstādījumu ierīkošanai, materiālu transportējot uz būvuzņēmēja atbērtni</t>
  </si>
  <si>
    <t>Ar organisko un minerālo mēslojumu ielabota melnzeme zāliena gultnes  (h=10 cm) ierīkošanai</t>
  </si>
  <si>
    <t>Zāliena sēklu maisījums – Turfline "Ornamental"  vai ekvivalents,  izsējas norma 3 kg/100 m²</t>
  </si>
  <si>
    <t>Esoša grāvja (hvid=30cm) aizbēršana ar grunti līdz proj. zemes virsmai</t>
  </si>
  <si>
    <t>TERITORIJAS SEGUMU IZBŪVE</t>
  </si>
  <si>
    <t>Basketbola laukuma un skrituļošanas apļa segas izbūve</t>
  </si>
  <si>
    <t>Karstā asfalta AC8surf, SIII, seguma  izbūve 3cm biezumā</t>
  </si>
  <si>
    <t>Karstā asfalta AC11base, SIV, seguma apakškārtas izbūve 5cm biezumā</t>
  </si>
  <si>
    <t xml:space="preserve">Minerālmateriālu maisījuma 0/45, N III, pamata izbūve 20 cm biezumā </t>
  </si>
  <si>
    <t xml:space="preserve">Salizturīgā slāņa izbūve no smilts vai citiem  atļautiem materiāliem, h=30cm,kf&gt;1m/dnn </t>
  </si>
  <si>
    <t>Polipropilēna neausta ģeotekstila (stiepes stiprība 12 kN/m) ieklāšana</t>
  </si>
  <si>
    <t>Gājēju ietves segas izbūve</t>
  </si>
  <si>
    <t>Salizturīgā slāņa izbūve no smilts vai citiem  atļautiem materiāliem, h=40cm, kf&gt;1m/dnn</t>
  </si>
  <si>
    <t xml:space="preserve">Minerālmateriālu maisījuma 0/56, N IV pamata izbūve 15 cm biezumā </t>
  </si>
  <si>
    <t xml:space="preserve">Minerālmateriālu maisījuma 0/45, N III pamata izbūve 10 cm biezumā </t>
  </si>
  <si>
    <t>Dolomīta izsiju (fr. 2/8mm) slāņa izbūve hvid=3cm biezumā zem bruģa</t>
  </si>
  <si>
    <t>Brūna bruģa seguma "Mozaīka" izbūve 6cm biezumā (10%)</t>
  </si>
  <si>
    <t>Sarkana bruģa seguma "Mozaīka" izbūve 6cm biezumā (15%)</t>
  </si>
  <si>
    <t>Pelēka bruģa seguma "Mozaīka" izbūve 6cm biezumā (75%)</t>
  </si>
  <si>
    <t>Stāvvietas seguma izbūve</t>
  </si>
  <si>
    <t>Pelēka betona bruģa " Unicoloc" seguma izbūve 8cm biezumā stāvvietu zonā (80%)</t>
  </si>
  <si>
    <t>Zaļa betona bruģa " Unicoloc" seguma izbūve 8cm biezumā stāvvietu zonā (20%)</t>
  </si>
  <si>
    <t>Gumijas seguma izbūve</t>
  </si>
  <si>
    <t>Salizturīgā slāņa izbūve no smilts vai citiem  atļautiem materiāliem ar paredzēto nespēju &gt;60MPa, h=30cm, kf&gt;1m/dnn</t>
  </si>
  <si>
    <t>Minerālmateriālu maisījuma nesošās kārtas (0/45, NIII)  izbūve 20cm biezumā</t>
  </si>
  <si>
    <t>Porasfalta PA11 izbūve, SIII, 6cm biezumā</t>
  </si>
  <si>
    <r>
      <t>POARPLASTIC EPcourt (EPDM granulas 1-3,5 mm) gumijas granulu seguma izbūve  1 cm biezumā</t>
    </r>
    <r>
      <rPr>
        <i/>
        <sz val="9"/>
        <rFont val="Arial"/>
        <family val="2"/>
      </rPr>
      <t xml:space="preserve"> (Gumi Mix Group, tonis- Yellow-200 vai ekvivalents izstrādājums )</t>
    </r>
  </si>
  <si>
    <r>
      <t>POARPLASTIC EPcourt (EPDM granulas 1-3,5 mm) gumijas granulu seguma izbūve  1 cm biezumā</t>
    </r>
    <r>
      <rPr>
        <i/>
        <sz val="9"/>
        <rFont val="Arial"/>
        <family val="2"/>
      </rPr>
      <t xml:space="preserve"> (Gumi Mix Group, tonis- Teal-580 vai ekvivalents izstrādājums)</t>
    </r>
  </si>
  <si>
    <t>Cementbetona apmaļu izbūve</t>
  </si>
  <si>
    <t>Gumijas apmaļu 500.260.58., betona C 16/20 un šķembu pamata  izbūve, atbilstoši apmaļu izbūves shēmai</t>
  </si>
  <si>
    <t>Cementbetona apmaļu 100.22.15., betona C 16/20 un šķembu pamata  izbūve,  atbilstoši apmaļu izbūves shēmai</t>
  </si>
  <si>
    <t>Cementbetona apmaļu 100.20.8., betona C 16/20 un šķembu pamata  izbūve,  atbilstoši apmaļu izbūves shēmai</t>
  </si>
  <si>
    <t>CEĻA APRĪKOJUMS UN LABIEKĀRTOJUMS</t>
  </si>
  <si>
    <t>Ceļa zīmju uzstādīšana</t>
  </si>
  <si>
    <t>532.</t>
  </si>
  <si>
    <t>532A.</t>
  </si>
  <si>
    <t>815.</t>
  </si>
  <si>
    <t>Ceļa zīmju balstu uzstādīšana</t>
  </si>
  <si>
    <t>Metāla aizsargbarjera, dzeltena ar melnu. Izmēri: garums 800mm, augstums 86mm. Barjeras caurules d=76mm. Svars: 7,5kg. Stiprināšana ar 4 skrūvēm</t>
  </si>
  <si>
    <t>Automašīnu riteņu atdures uzstādīšana</t>
  </si>
  <si>
    <t>Metāla aizsargbarjera, dzeltena ar melnu. Izmēri: garums 1200mm, augstums 86mm. Barjeras caurules d=76mm. Svars: 10kg. Stiprināšana ar 4 skrūvēm</t>
  </si>
  <si>
    <t>Labiekārtojuma elementi</t>
  </si>
  <si>
    <r>
      <t>Soliņa ALEA (2.1m ) bez muguras balsta (Kods : UM395B) piegāde, montāža un stiprināšana betona pamatos.</t>
    </r>
    <r>
      <rPr>
        <i/>
        <sz val="9"/>
        <rFont val="Arial"/>
        <family val="2"/>
      </rPr>
      <t xml:space="preserve"> Izplatītājs Latvijā: SIA "Sano Park" vai ekvivalents</t>
    </r>
  </si>
  <si>
    <r>
      <t xml:space="preserve">Atkritumu urnas ARGO PLUS piegāde un stiprināšana betona pamatos.  </t>
    </r>
    <r>
      <rPr>
        <i/>
        <sz val="9"/>
        <rFont val="Arial"/>
        <family val="2"/>
      </rPr>
      <t>Izplatītājs Latvijā: SIA "Sano Park" vai ekvivalents</t>
    </r>
  </si>
  <si>
    <t>Āra tenisa galdu piegāde, montāža un stiprināšana betona pamatos</t>
  </si>
  <si>
    <r>
      <t xml:space="preserve">Velosipēda statīva (VT 90 80 3 5), tērauda konstrukcija, apdare cinkots metāls),piegāde un stiprināšana betona pamatos. </t>
    </r>
    <r>
      <rPr>
        <i/>
        <sz val="9"/>
        <rFont val="Arial"/>
        <family val="2"/>
      </rPr>
      <t>Izplatītājs Latvijā SIA MKdizains vai ekvivalents</t>
    </r>
  </si>
  <si>
    <r>
      <rPr>
        <sz val="9"/>
        <rFont val="Arial"/>
        <family val="2"/>
      </rPr>
      <t>Iekārtas Batling Ropes (V1) piegāde montāža un uzstādīšana, šķembu pamatu izbūve, betona C20/25 pamatu izbūve</t>
    </r>
    <r>
      <rPr>
        <i/>
        <sz val="9"/>
        <rFont val="Arial"/>
        <family val="2"/>
      </rPr>
      <t>( Izplatītājs Latvijā SIA Fixman vai ekvivalents izstrādājums atbilstoši projektā pievienotajām tehniskajām specifikācijām)</t>
    </r>
  </si>
  <si>
    <r>
      <rPr>
        <sz val="9"/>
        <rFont val="Arial"/>
        <family val="2"/>
      </rPr>
      <t>Iekārtas Svaru stienis S (V2) piegāde montāža un uzstādīšana, šķembu pamatu izbūve, betona C20/25 pamatu izbūve</t>
    </r>
    <r>
      <rPr>
        <i/>
        <sz val="9"/>
        <rFont val="Arial"/>
        <family val="2"/>
      </rPr>
      <t>( Izplatītājs Latvijā SIA Fixman vai ekvivalents izstrādājums atbilstoši projektā pievienotajām tehniskajām specifikācijām)</t>
    </r>
  </si>
  <si>
    <r>
      <rPr>
        <sz val="9"/>
        <rFont val="Arial"/>
        <family val="2"/>
      </rPr>
      <t>Iekārtas Infozīme (V3) piegāde montāža un uzstādīšana, šķembu pamatu izbūve, betona C20/25 pamatu izbūve, iekļaujot informācijas zīmes maketa izveidi un drukas darbus</t>
    </r>
    <r>
      <rPr>
        <i/>
        <sz val="9"/>
        <rFont val="Arial"/>
        <family val="2"/>
      </rPr>
      <t>( Izplatītājs Latvijā SIA Fixman vai ekvivalents izstrādājums atbilstoši projektā pievienotajām tehniskajām specifikācijām)</t>
    </r>
  </si>
  <si>
    <r>
      <rPr>
        <sz val="9"/>
        <rFont val="Arial"/>
        <family val="2"/>
      </rPr>
      <t xml:space="preserve">Iekārtas Pievilkšanās stieņi (V4) piegāde montāža un uzstādīšana, šķembu pamatu izbūve, betona C20/25 pamatu izbūve </t>
    </r>
    <r>
      <rPr>
        <i/>
        <sz val="9"/>
        <rFont val="Arial"/>
        <family val="2"/>
      </rPr>
      <t>( Izplatītājs Latvijā SIA Fixman vai ekvivalents izstrādājums atbilstoši projektā pievienotajām tehniskajām specifikācijām)</t>
    </r>
  </si>
  <si>
    <r>
      <rPr>
        <sz val="9"/>
        <rFont val="Arial"/>
        <family val="2"/>
      </rPr>
      <t>Iekārtas Vingrošanas sols (V5) piegāde montāža un uzstādīšana, šķembu pamatu izbūve, betona C20/25 pamatu izbūve</t>
    </r>
    <r>
      <rPr>
        <i/>
        <sz val="9"/>
        <rFont val="Arial"/>
        <family val="2"/>
      </rPr>
      <t>( Izplatītājs Latvijā SIA Fixman vai ekvivalents izstrādājums atbilstoši projektā pievienotajām tehniskajām specifikācijām)</t>
    </r>
  </si>
  <si>
    <r>
      <rPr>
        <sz val="9"/>
        <rFont val="Arial"/>
        <family val="2"/>
      </rPr>
      <t xml:space="preserve">Iekārtas Monkey Bars (V6) piegāde montāža un uzstādīšana, šķembu pamatu izbūve, betona C20/25 pamatu izbūve </t>
    </r>
    <r>
      <rPr>
        <i/>
        <sz val="9"/>
        <rFont val="Arial"/>
        <family val="2"/>
      </rPr>
      <t>(Izplatītājs Latvijā SIA Fixman vai ekvivalents izstrādājums atbilstoši projektā pievienotajām tehniskajām specifikācijām)</t>
    </r>
  </si>
  <si>
    <r>
      <rPr>
        <sz val="9"/>
        <rFont val="Arial"/>
        <family val="2"/>
      </rPr>
      <t xml:space="preserve">Iekārtas Dip n Fly (V8) piegāde montāža un uzstādīšana, šķembu pamatu izbūve, betona C20/25 pamatu izbūve, </t>
    </r>
    <r>
      <rPr>
        <i/>
        <sz val="9"/>
        <rFont val="Arial"/>
        <family val="2"/>
      </rPr>
      <t>(Izplatītājs Latvijā SIA Fixman vai ekvivalents izstrādājums atbilstoši projektā pievienotajām tehniskajām specifikācijām)</t>
    </r>
  </si>
  <si>
    <r>
      <rPr>
        <sz val="9"/>
        <rFont val="Arial"/>
        <family val="2"/>
      </rPr>
      <t>Iekārtas Atspiešanās stienis M (V7) piegāde montāža un uzstādīšana, šķembu pamatu izbūve, betona C20/25 pamatu izbūve</t>
    </r>
    <r>
      <rPr>
        <i/>
        <sz val="9"/>
        <rFont val="Arial"/>
        <family val="2"/>
      </rPr>
      <t>( Izplatītājs Latvijā SIA Fixman vai ekvivalents izstrādājums atbilstoši projektā pievienotajām tehniskajām specifikācijām)</t>
    </r>
  </si>
  <si>
    <t>Iekārtas Svaru stienis-invalīdu trenažieris (V9) piegāde montāža un uzstādīšana, šķembu pamatu izbūve, betona C20/25 pamatu izbūve</t>
  </si>
  <si>
    <t>Vingrošanas laukuma iekārtas</t>
  </si>
  <si>
    <t>Vingrošanas un trenažieru laukuma iekārtas</t>
  </si>
  <si>
    <r>
      <rPr>
        <sz val="9"/>
        <rFont val="Arial"/>
        <family val="2"/>
      </rPr>
      <t xml:space="preserve">Iekārtas Vault sliedes L (V10) piegāde montāža un uzstādīšana, šķembu pamatu izbūve, betona C20/25 pamatu izbūve, </t>
    </r>
    <r>
      <rPr>
        <i/>
        <sz val="9"/>
        <rFont val="Arial"/>
        <family val="2"/>
      </rPr>
      <t>(Izplatītājs Latvijā SIA Fixman vai ekvivalents izstrādājums atbilstoši projektā pievienotajām tehniskajām specifikācijām)</t>
    </r>
  </si>
  <si>
    <r>
      <rPr>
        <sz val="9"/>
        <rFont val="Arial"/>
        <family val="2"/>
      </rPr>
      <t xml:space="preserve">Iekārtas Spica 2 (V15) piegāde montāža un uzstādīšana, šķembu pamatu izbūve, betona C20/25 pamatu izbūve, </t>
    </r>
    <r>
      <rPr>
        <i/>
        <sz val="9"/>
        <rFont val="Arial"/>
        <family val="2"/>
      </rPr>
      <t>(Izplatītājs Latvijā SIA Gumi Mix Group vai ekvivalents izstrādājums atbilstoši projektā pievienotajām tehniskajām specifikācijām)</t>
    </r>
  </si>
  <si>
    <r>
      <rPr>
        <sz val="9"/>
        <rFont val="Arial"/>
        <family val="2"/>
      </rPr>
      <t xml:space="preserve">Iekārtas Grasshopper (V14) piegāde montāža un uzstādīšana, šķembu pamatu izbūve, betona C20/25 pamatu izbūve, </t>
    </r>
    <r>
      <rPr>
        <i/>
        <sz val="9"/>
        <rFont val="Arial"/>
        <family val="2"/>
      </rPr>
      <t>(Izplatītājs Latvijā SIA Gumi Mix Group vai ekvivalents izstrādājums atbilstoši projektā pievienotajām tehniskajām specifikācijām)</t>
    </r>
  </si>
  <si>
    <r>
      <rPr>
        <sz val="9"/>
        <rFont val="Arial"/>
        <family val="2"/>
      </rPr>
      <t xml:space="preserve">Iekārtas Luik Climbing Tree (V13) piegāde montāža un uzstādīšana, šķembu pamatu izbūve, betona C20/25 pamatu izbūve, </t>
    </r>
    <r>
      <rPr>
        <i/>
        <sz val="9"/>
        <rFont val="Arial"/>
        <family val="2"/>
      </rPr>
      <t>(Izplatītājs Latvijā SIA Gumi Mix Group vai ekvivalents izstrādājums atbilstoši projektā pievienotajām tehniskajām specifikācijām)</t>
    </r>
  </si>
  <si>
    <r>
      <rPr>
        <sz val="9"/>
        <rFont val="Arial"/>
        <family val="2"/>
      </rPr>
      <t xml:space="preserve">Iekārtas Tīklu piramīda (V11) piegāde montāža un uzstādīšana, šķembu pamatu izbūve, betona C20/25 pamatu izbūve, </t>
    </r>
    <r>
      <rPr>
        <i/>
        <sz val="9"/>
        <rFont val="Arial"/>
        <family val="2"/>
      </rPr>
      <t>(Izplatītājs Latvijā SIA Fixman vai ekvivalents izstrādājums atbilstoši projektā pievienotajām tehniskajām specifikācijām)</t>
    </r>
  </si>
  <si>
    <r>
      <rPr>
        <sz val="9"/>
        <rFont val="Arial"/>
        <family val="2"/>
      </rPr>
      <t>Iekārtas Izar (V12) piegāde montāža un uzstādīšana, šķembu pamatu izbūve, betona C20/25 pamatu izbūve, (</t>
    </r>
    <r>
      <rPr>
        <i/>
        <sz val="9"/>
        <rFont val="Arial"/>
        <family val="2"/>
      </rPr>
      <t>Izplatītājs Latvijā SIA Gumi Mix Group vai ekvivalents izstrādājums atbilstoši projektā pievienotajām tehniskajām specifikācijām)</t>
    </r>
  </si>
  <si>
    <t>Basketbola groza konstrukcijas  piegāde, montāža un stiprināšana betona pamatos</t>
  </si>
  <si>
    <t>Horizontalā marķējuma uzklāšana basketbola laukumam</t>
  </si>
  <si>
    <t>Horizontalā marķējuma uzklāšana skrituļošanas ceļam, paredzot šablona izgatavošanu apzīmējuma uzklāšanai</t>
  </si>
  <si>
    <t>Tualetes ēkas ar saimniecības telpu piegāde un uzstādīšana atbilstoši pielikumam Nr. 9 un ražotāja specifikācijām</t>
  </si>
  <si>
    <t>Žoga uzstādīšana</t>
  </si>
  <si>
    <t>Metināta paneļu žoga Securifor® uzstādīšana (h=4m, ar Bekasecure® stabiņu – iestiprināšanai betonā. Paneļa platums/augstums: 2518.6x4004.5 mm; Krāsa:zaļa-RAL-6005; Actiņa: 12,7 x 76,2 mm;  Aizsardzība: Cinkošana + PVC kārta). Ražotājs: Betafence vai ekvivalents</t>
  </si>
  <si>
    <t>Paneļu žoga vārtu Securifor® Swing Gate vai ekvivalents izstrādājums (2m plati), zaļa-RAL-6005, piegāde, montāža un uzstādīšana betona pamatos</t>
  </si>
  <si>
    <t>Paneļu žoga vārtu Securifor® Swing Gate vai ekvivalents izstrādājums (4m plati), zaļa-RAL-6005, piegāde, montāža un uzstādīšana betona pamatos</t>
  </si>
  <si>
    <t>Informācijas stenda uzstādīšana betona pamatos</t>
  </si>
  <si>
    <t>kompl.</t>
  </si>
  <si>
    <t>Bortu izgatavošana un uzstādīšana slidošanas laukumam betona pamatos (atbilstoši rasējumam TS-5)</t>
  </si>
  <si>
    <t>Betona pamata C20/25 izbūve</t>
  </si>
  <si>
    <t>Informācijas plāksne 1000x2000x10mm</t>
  </si>
  <si>
    <t>Stiprinājuma caurule Ø30x1800mm</t>
  </si>
  <si>
    <t>Caurule Ø60x3400mm</t>
  </si>
  <si>
    <t>Stiprinājumi- skrūves</t>
  </si>
  <si>
    <t>Inform. plāksnes maketēšana</t>
  </si>
  <si>
    <t>Tērauda S235 kvadrātveida (80x80mm) stiprinājuma caurule, l=1000mm, t=5mm, ieskaitot caurules gala aizdari vasaras periodam</t>
  </si>
  <si>
    <t>Tērauda S235 kvadrātveida (60x60mm) stiprinājuma caurule, t=5mm, paredzot cauruļu garināšanu, metināšanu, virsmas apstrādi un krāsošanu melnā krāsā</t>
  </si>
  <si>
    <t xml:space="preserve">Saplāksnis 2240x1250x30mm ar iefrēzējumu veidošanu, A/S Latvijas finieris, modelis "Riga Color" vai ekvivalents. Baltā krāsā. </t>
  </si>
  <si>
    <t>Tērauda savienojuma elements (100x100x5mm), krāsots melnā krāsā</t>
  </si>
  <si>
    <t>Vārtiņu izbūve, ieskaitot saplākšņa zāģēšanu, zāģējuma vietu apstrādi ar baltu krāsu, eņģu un aizbīdņa uzstādīšana</t>
  </si>
  <si>
    <t>Borta augšējā apdare ar priedes masīvkoksni 60x30mm, krāsotu baltā krāsā</t>
  </si>
  <si>
    <t>Oglekļa šķiedras lentas uzstādīšana</t>
  </si>
  <si>
    <t>Skrūves un stiprinājumi</t>
  </si>
  <si>
    <t>Videokameru uzstādīšana uz proj. Elektroapgādes stabiem</t>
  </si>
  <si>
    <t>Videokamera Mobotix Allround M25. Kamera ar objektīva maiņas iespēju iekštelpu / āra lietošanai (IP66), 3Mega-izšķirtspēja (QXGA, 2048x1536 pikseļi),  emisfēriska (360°), Krāsu sensora gaismas jūtība 0.25 lux pie 1/60 sek., 0.013 lux pie 1 sek. ekspozīcijas laika, Mikrofons un skaļrunis ar pilnu audio funkcionalitāti (VoIP un SIP telefonija ar video). Piegāde, montāža un uzstādīšana uz proj. elektroapgaismes stabiem</t>
  </si>
  <si>
    <t>Atvestas auglīgās augsnes ielabošana ar pievestu organisko un minerālo mēslojumu, apstādījumu dobju ierīkošanai 60cm dziļumā vienlaidus zonā</t>
  </si>
  <si>
    <t>Philadelphus x virginalis 'Minnesota Snowflake' piegāde un stādīšana ar rokām</t>
  </si>
  <si>
    <t>Philadelphus x lemoinei 'Erectus' piegāde un stādīšana ar rokām</t>
  </si>
  <si>
    <t>Thuja x occidentalis 'Smaragd' piegāde un stādīšana ar rokām</t>
  </si>
  <si>
    <t>Sorbus intermedia piegāde un stādīšana ar rokām, koku nostiprināšana ar 2-3 apaļkoka balstiem un linu auklu (balsta augstums 1/3 no koka augstuma)</t>
  </si>
  <si>
    <t>Parthenocissus quinquefolia var engelmanii piegāde un stādīšana ar rokām</t>
  </si>
  <si>
    <t>Vidējas frakcijas priežu mizas mulča, 8cm bieza slānī piegāde un uzklāšana</t>
  </si>
  <si>
    <t>APSTĀDĪJUMI</t>
  </si>
  <si>
    <t>LIETUS ŪDENS KANALIZĀCIJAS IZPLŪDES GALA NOSTIPRINĀŠANA</t>
  </si>
  <si>
    <t>Lietus ūdens kanalaizācijas izplūdes gala nostiprināšana ar laukakmeņiem (d=10..15cm) stiprinātiem cementa javā atbilstoši ŪKT sadaļas 11. pielikumam</t>
  </si>
  <si>
    <t>Teritorijas sadaļa, sporta laukumu aprīkojums</t>
  </si>
  <si>
    <t>Bedres rakšana sadalnei</t>
  </si>
  <si>
    <t>Bedres rakšana apgaismojuma balsta pamatnei</t>
  </si>
  <si>
    <t>Kabeļa ievilkšana apgaismojuma balstā</t>
  </si>
  <si>
    <t>Kabelis NYY-J 3x1.5, DRAKA</t>
  </si>
  <si>
    <t>Kabelis NYY-J 3x2.5, DRAKA</t>
  </si>
  <si>
    <t>Kabeļievada montāža ēkā Nr.3</t>
  </si>
  <si>
    <t>Kabelis NYY-J 4x10, DRAKA</t>
  </si>
  <si>
    <t>Kabeļa ievilkšana aizsargcaurulē</t>
  </si>
  <si>
    <t>Kabelis AXPK 4x35, DRAKA</t>
  </si>
  <si>
    <t>Kabelis AXPK 4x16, DRAKA</t>
  </si>
  <si>
    <t>Kabeļa, aizsargcaurules guldīšana tranšejā</t>
  </si>
  <si>
    <t>Aizsargcaurule EVOCAB HARD 50, EVOPIPES</t>
  </si>
  <si>
    <t>Aizsargcaurule EVOCAB HARD 750, EVOPIPES</t>
  </si>
  <si>
    <t>Brīdinājuma lentas uzklāšana</t>
  </si>
  <si>
    <t>Brīdinājuma lenta</t>
  </si>
  <si>
    <t>Kabeļa gala apdares montāža</t>
  </si>
  <si>
    <t>Kabeļa gala apdare EPKT 0015, Raychem</t>
  </si>
  <si>
    <t>Apgaismojuma balstu pamatu montāža</t>
  </si>
  <si>
    <t>Pamatne stabam P-2</t>
  </si>
  <si>
    <t>Pamatne stabam P-1.3</t>
  </si>
  <si>
    <t>Pamatne stabam P-0.8</t>
  </si>
  <si>
    <t>Apgaismojuma balstu montāža</t>
  </si>
  <si>
    <t>Apgaismojuma balsts h=8.5m, d1=60, d2=154, Europoles</t>
  </si>
  <si>
    <t>Apgaismojuma balsts h=6.5m, d1=60, d2=125, Europoles</t>
  </si>
  <si>
    <t>Balsta traversas, konsoles montāža</t>
  </si>
  <si>
    <t>Traversa 1x prožektoram, T veida</t>
  </si>
  <si>
    <t>Traversa L-Veida 2.0/1.0/15</t>
  </si>
  <si>
    <t>Apgaismojuma parka balstu montāža</t>
  </si>
  <si>
    <t>Apgaismojuma balsts P4.5, H=4.5m, Europoles</t>
  </si>
  <si>
    <t>Gaismekļa, prožektora montāža</t>
  </si>
  <si>
    <t>Prožektors OptiVision MVP507, PHILIPS</t>
  </si>
  <si>
    <t>Gaismeklis SGS102, PHILIPS</t>
  </si>
  <si>
    <t>Gaismeklis LED 37W, NELLA</t>
  </si>
  <si>
    <t>Spuldze Na 150W, PHILIPS</t>
  </si>
  <si>
    <t>Spuldze Na 1000W, PHILIPS</t>
  </si>
  <si>
    <t>Automātslēdža montāža balstā uz DIN sliedes balstā</t>
  </si>
  <si>
    <t>Automātslēdzis 1f C6A, Hager</t>
  </si>
  <si>
    <t>Automātslēdzis 1f C10A, Hager</t>
  </si>
  <si>
    <t>DIN sliede apgaismojuma balstā, L=40mm, ENSTO</t>
  </si>
  <si>
    <t>Spaiļu montāža balstā</t>
  </si>
  <si>
    <t>Spaiļu komplekts SV15, ENSTO</t>
  </si>
  <si>
    <t>Sadalnes montāža</t>
  </si>
  <si>
    <t>Sadalne LUKS, kompl. Pēc pasūt., JAUDA</t>
  </si>
  <si>
    <t>Slēdzene</t>
  </si>
  <si>
    <t>DIN sliede sadalnē</t>
  </si>
  <si>
    <t>Automātslēdzis 3p C20A, Hager</t>
  </si>
  <si>
    <t>Automātslēdzis 3p C16A, Hager</t>
  </si>
  <si>
    <t>Automātslēdzis 1p C16A, Hager</t>
  </si>
  <si>
    <t>Slēdzis 1p 16A, Hager</t>
  </si>
  <si>
    <t>Kontaktors 3NO In-20A 24V, Hager</t>
  </si>
  <si>
    <t>Krēslas relejs, Hager</t>
  </si>
  <si>
    <t>Krēslas sensors ar vadu</t>
  </si>
  <si>
    <t>Zemēšanas spaile</t>
  </si>
  <si>
    <t>Atkārtotā zemējuma montāža</t>
  </si>
  <si>
    <t>Atkārtotais zemējums</t>
  </si>
  <si>
    <t>Smilts spilvena izveidošana</t>
  </si>
  <si>
    <t>Izolācijas pretestības mērījumi</t>
  </si>
  <si>
    <t>Zemējuma kontūra mērījumi</t>
  </si>
  <si>
    <t>Nodošanas dokumentācijas sagatavošana</t>
  </si>
  <si>
    <t>Apkārtnes sakopšana</t>
  </si>
  <si>
    <t>Būvgružu savākšana</t>
  </si>
  <si>
    <t>Digitālā uzmērīšana</t>
  </si>
  <si>
    <t>Gumijas blīve GB-RG</t>
  </si>
  <si>
    <t>Gumijas blīve GB04RB</t>
  </si>
  <si>
    <t>Visapmetuma slēdžu pie balsta montāža</t>
  </si>
  <si>
    <t>Virsapmetuma slēdzis pie balsta 16A 1p 230V IP67, Schneider</t>
  </si>
  <si>
    <t>Grunts cauruļvada pamatnei un apbērumam (blietēta) k&gt;1,0 m/dnn</t>
  </si>
  <si>
    <t>Montāža tranšejā</t>
  </si>
  <si>
    <t>Pazemes tipa uzmavu servisa aizbīdnis DCI DN 25, ar teleskopisku pagarinātājkātu un ielas kapi, t.sk. kapes apbetonēšana, montāža</t>
  </si>
  <si>
    <t>Elektrometināms sedls ar atzaru PE100 DN110/32, piemēram, Evopipes vai ekvivalents, montāža</t>
  </si>
  <si>
    <t>Saliekamo dzelzbetona elementu grodu aka DN 500 1,5-2,0 m dziļumā) ar vienu māju tipa plūsmas mērītāju (āra apstākļiem) DN15, klase "C", aizbīdņiem, ventīļiem un mehānisko filtru, vienvirziena vārstu, ar akas pamatni, grodiem, blīvgumiju grodu savienojumu vietās, grodu pārseguma vāku, rūpnieciski ražotiem kāpšļiem un ķeta akas vāku 12,5t izbūve un montāža zaļajā zonā</t>
  </si>
  <si>
    <t>Plastmasas ūdens laistīšanas aka ø400/315 h=0,6m, ar siltinātu ķeta akas vāku , PP pamata plāksni (800x800mm), laistīšanas krānu DN25 ar noslēgvārstu, ārējo vītni pieslēgumam un stiprinājumiem uzstādīšanai zaļajā zonā (skatīt ŪKT sadaļas pielikumus), piegāde un montāža</t>
  </si>
  <si>
    <t>Plastmasas ūdens laistīšanas aka ø400/315 h=0,6m, ar siltinātu ķeta akas vāku , PP pamata plāksni (800x800mm), laistīšanas krānu DN25 ar noslēgvārstu, ārējo vītni pieslēgumam un stiprinājumiem uzstādīšanai zaļajā zonā (skatīt ŪKT sadaļas pielikumus)</t>
  </si>
  <si>
    <t>Tranšejas rakšana ar rokām un ekskavatoru pie caurules iebūves dziļuma 1,5-2,0 un minimālā tranšejas platuma 1,5 m</t>
  </si>
  <si>
    <t>Ūdensvada pievienojums pie ēkas</t>
  </si>
  <si>
    <t>Šķērsojumi</t>
  </si>
  <si>
    <t xml:space="preserve">Šķērsojumi ar perspektīvi projektēto lietus kanalizāciju  d &lt;200 </t>
  </si>
  <si>
    <t>Cauruļvadu hidrauliskā pārbaude (presēšana ar 6 atmr. pārbaudes spiedienu)</t>
  </si>
  <si>
    <t>LABIEKĀRTOŠANAS DARBI</t>
  </si>
  <si>
    <t>Pašteces kanalizācijas caurule PP SN8 ø110 ar uzmavu un blīvgredzenu,  piemēram, Evopipes – EVOSAN vai ekvivalents, montāža ar 15 cm smilts pamatnes ierīkošanu un izbūvētā cauruļvada smilts apbēruma ierīkošanu 30 cm virs caurules virsas.</t>
  </si>
  <si>
    <t>Pašteces kanalizācijas caurule PP SN8 ø110 ar uzmavu un blīvgredzenu, piemēram,  Evopipes – EVOSAN vai ekvivalents</t>
  </si>
  <si>
    <t>Esoša sadzīves kanalizācijas dzelzsbetona grodu aka (h=1,92m), kurā veido jaunu kanalizācijas pievienojumu ø160</t>
  </si>
  <si>
    <t>Pašteces kanalizācijas veidgabali ēkas pievienošanai pie centralizētās sadzīves kanalizācijas</t>
  </si>
  <si>
    <t>Pieslēguma vietas pie esoša kanalizācijas vada</t>
  </si>
  <si>
    <t xml:space="preserve">Šķērsojumi ar perspektīvajiem cauruļvadiem  d&gt;200 </t>
  </si>
  <si>
    <t>Lietus ūdeņu kanalizācijas caurule PP SN8 ø250 ar uzmavu un blīvgredzenu,  piemēram Evopipes – EVORAIN, vai ekvivalents, montāža ar 15 cm smilts pamatnes ierīkošanu un izbūvētā cauruļvada smilts apbēruma ierīkošanu 30 cm virs caurules virsas.</t>
  </si>
  <si>
    <t>Pašteces kanalizācijas caurule PP SN8 ø250 ar uzmavu un blīvgredzenu, piemēram Evopipes – EVORAIN, vai ekvivalents</t>
  </si>
  <si>
    <t>Lietus ūdeņu kanalizācijas caurule PP SN8 ø400 ar uzmavu un blīvgredzenu,  piemēram Evopipes – EVORAIN, vai ekvivalents, montāža ar 15 cm smilts pamatnes ierīkošanu un izbūvētā cauruļvada smilts apbēruma ierīkošanu 30 cm virs caurules virsas.</t>
  </si>
  <si>
    <t>Pašteces kanalizācijas caurule PP SN8 ø400 ar uzmavu un blīvgredzenu, piemēram Evopipes – EVORAIN, vai ekvivalents</t>
  </si>
  <si>
    <t>Saliekamo dzelzbetona elementu grodu aka DN 1000 (3,0 -3,5m dziļumā) ar akas pamatni, grodiem, blīvgumiju grodu savienojumu vietās, grodu pārseguma vāku, rūpnieciski ražotiem kāpšļiem, un ķeta akas vāku 40t, zaļajā zonā</t>
  </si>
  <si>
    <r>
      <t xml:space="preserve">Lietus ūdeņu nosēdakas komplekts PE Ø400/315, piemēram EVOPIPES - CRS, vai ekvivalents (1,5-2,0m dziļumā, nosēdakas pamatne, augstuma regulēšanas caurule, manžete teleskopiskajai caurulei, teleskopiskā caurule, 40t ķeta rāmis ar kantainu resti), piev. Ø200, nosēddaļa 0,7 m,  </t>
    </r>
    <r>
      <rPr>
        <b/>
        <sz val="10"/>
        <rFont val="Times New Roman"/>
        <family val="1"/>
      </rPr>
      <t>betona bruģakmens segumā</t>
    </r>
    <r>
      <rPr>
        <sz val="10"/>
        <rFont val="Times New Roman"/>
        <family val="1"/>
      </rPr>
      <t xml:space="preserve">    t.sk. aku vāku apbetonējums</t>
    </r>
  </si>
  <si>
    <t>Lietus ūdeņu nosēdakas komplekts PE Ø400/315, piemēram EVOPIPES - CRS, vai ekvivalents(1,5-2,0m dziļumā, nosēdakas pamatne, augstuma regulēšanas caurule, manžete teleskopiskajai caurulei, teleskopiskā caurule, 40t ķeta rāmis ar kantainu resti), piev. Ø200, nosēddaļa 0,7m,  izbūve un montāža asfalta segumā</t>
  </si>
  <si>
    <t>Lietus ūdens uztveršana no laukuma un ceļa</t>
  </si>
  <si>
    <t>Lietus ūdens uztveršana no laukuma un ceļa sistēmas uzstādīšana</t>
  </si>
  <si>
    <t>MEARIN Plus 150 kanāls L=1m D400</t>
  </si>
  <si>
    <t>MEARIN Plus 150. smilšķērājs D400 ar gružu spaini</t>
  </si>
  <si>
    <t>MEARIN Plus 150 SE gala noslēgs</t>
  </si>
  <si>
    <t>Cinkota tērauda spraugveida rāmis TSHD 1500.0/160</t>
  </si>
  <si>
    <t>TSH revīzijas elements NW150_160-St no cinkota tērauda</t>
  </si>
  <si>
    <t>MEARIN Plus 150 čuguna reste  L=0.5m C250</t>
  </si>
  <si>
    <t>Tranšejas rakšana ar rokām un ekskavatoru pie caurules iebūves dziļuma līdz 1.0 m un minimālā tranšejas platuma 1,5 m</t>
  </si>
  <si>
    <t>Tranšejas rakšana ar rokām un ekskavatoru pie caurules iebūves dziļuma 1,0-1,5 un minimālā tranšejas platuma 1,5 m</t>
  </si>
  <si>
    <t>Tranšejas rakšana ar rokām un ekskavatoru pie caurules iebūves dziļuma 2,0-2,5 un minimālā tranšejas platuma 1,5 m</t>
  </si>
  <si>
    <t>Pārkrituma (h=0,5-1,0m) mezgls (t.sk. trejgabals, caurule, stiprinājumi) dzlesbetona kanalizācijas akas  ø1000 ar ievadcaurules diametru ø160 mm, montāža</t>
  </si>
  <si>
    <t>Pārkrituma (h=0,5-1,0m) mezgls (t.sk. trejgabals, caurule, stiprinājumi) plastmasas kanalizācijas akas  ø560/500 ar ievadcaurules diametru ø160 mm, montāža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</si>
</sst>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0.00;[Red]0.00"/>
    <numFmt numFmtId="187" formatCode="yyyy\.mm\.dd\.;@"/>
    <numFmt numFmtId="188" formatCode="#,##0.00_ ;\-#,##0.00\ "/>
    <numFmt numFmtId="189" formatCode="0;[Red]0"/>
    <numFmt numFmtId="190" formatCode="dddd&quot;, &quot;yyyy&quot;. gada &quot;d&quot;. &quot;mmmm;@"/>
    <numFmt numFmtId="191" formatCode="0.0"/>
    <numFmt numFmtId="192" formatCode="_-* #,##0.00_-;\-* #,##0.00_-;_-* \-??_-;_-@_-"/>
    <numFmt numFmtId="193" formatCode="[$-426]dddd\,\ yyyy&quot;. gada &quot;d\.\ mmmm"/>
    <numFmt numFmtId="194" formatCode="0.000"/>
    <numFmt numFmtId="195" formatCode="0.0000"/>
    <numFmt numFmtId="196" formatCode="0.00000"/>
    <numFmt numFmtId="197" formatCode="0.000000"/>
    <numFmt numFmtId="198" formatCode="#,##0.0"/>
    <numFmt numFmtId="199" formatCode="_-* #,##0.00\ _L_s_-;\-* #,##0.00\ _L_s_-;_-* &quot;-&quot;??\ _L_s_-;_-@_-"/>
    <numFmt numFmtId="200" formatCode="[$-426]mmmm/yy"/>
  </numFmts>
  <fonts count="53">
    <font>
      <sz val="11"/>
      <color indexed="8"/>
      <name val="Calibri"/>
      <family val="2"/>
    </font>
    <font>
      <sz val="10"/>
      <name val="Arial"/>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9"/>
      <color indexed="8"/>
      <name val="Calibri"/>
      <family val="2"/>
    </font>
    <font>
      <b/>
      <sz val="18"/>
      <color indexed="56"/>
      <name val="Cambria"/>
      <family val="2"/>
    </font>
    <font>
      <sz val="11"/>
      <color indexed="8"/>
      <name val="Arial"/>
      <family val="2"/>
    </font>
    <font>
      <sz val="14"/>
      <name val="Arial"/>
      <family val="2"/>
    </font>
    <font>
      <b/>
      <i/>
      <u val="single"/>
      <sz val="12"/>
      <name val="Time New Roman"/>
      <family val="0"/>
    </font>
    <font>
      <b/>
      <i/>
      <sz val="12"/>
      <name val="Arial"/>
      <family val="2"/>
    </font>
    <font>
      <b/>
      <i/>
      <sz val="10"/>
      <name val="Arial"/>
      <family val="2"/>
    </font>
    <font>
      <i/>
      <sz val="11"/>
      <name val="Arial"/>
      <family val="2"/>
    </font>
    <font>
      <b/>
      <i/>
      <sz val="11"/>
      <name val="Arial"/>
      <family val="2"/>
    </font>
    <font>
      <sz val="11"/>
      <name val="Arial"/>
      <family val="2"/>
    </font>
    <font>
      <sz val="9"/>
      <name val="Arial"/>
      <family val="2"/>
    </font>
    <font>
      <sz val="8"/>
      <name val="Arial"/>
      <family val="2"/>
    </font>
    <font>
      <sz val="12"/>
      <name val="Arial"/>
      <family val="2"/>
    </font>
    <font>
      <b/>
      <sz val="12"/>
      <name val="Arial"/>
      <family val="2"/>
    </font>
    <font>
      <i/>
      <sz val="10"/>
      <name val="Arial"/>
      <family val="2"/>
    </font>
    <font>
      <b/>
      <sz val="11"/>
      <name val="Arial"/>
      <family val="2"/>
    </font>
    <font>
      <b/>
      <i/>
      <sz val="9"/>
      <name val="Arial"/>
      <family val="2"/>
    </font>
    <font>
      <b/>
      <sz val="9"/>
      <name val="Arial"/>
      <family val="2"/>
    </font>
    <font>
      <i/>
      <sz val="9"/>
      <name val="Arial"/>
      <family val="2"/>
    </font>
    <font>
      <sz val="8"/>
      <name val="Calibri"/>
      <family val="2"/>
    </font>
    <font>
      <sz val="10"/>
      <name val="Helv"/>
      <family val="0"/>
    </font>
    <font>
      <b/>
      <sz val="10"/>
      <name val="Arial"/>
      <family val="2"/>
    </font>
    <font>
      <vertAlign val="superscript"/>
      <sz val="11"/>
      <name val="Times New Roman"/>
      <family val="1"/>
    </font>
    <font>
      <sz val="10"/>
      <name val="Times New Roman"/>
      <family val="1"/>
    </font>
    <font>
      <vertAlign val="superscript"/>
      <sz val="10"/>
      <name val="Times New Roman"/>
      <family val="1"/>
    </font>
    <font>
      <b/>
      <sz val="10"/>
      <name val="Times New Roman"/>
      <family val="1"/>
    </font>
    <font>
      <vertAlign val="superscript"/>
      <sz val="10"/>
      <name val="Times"/>
      <family val="1"/>
    </font>
    <font>
      <u val="single"/>
      <sz val="11"/>
      <color indexed="20"/>
      <name val="Calibri"/>
      <family val="2"/>
    </font>
    <font>
      <u val="single"/>
      <sz val="8.8"/>
      <color indexed="12"/>
      <name val="Calibri"/>
      <family val="2"/>
    </font>
    <font>
      <sz val="9"/>
      <name val="Times New Roman"/>
      <family val="1"/>
    </font>
    <font>
      <vertAlign val="superscript"/>
      <sz val="9"/>
      <name val="Arial"/>
      <family val="2"/>
    </font>
    <font>
      <sz val="9"/>
      <color indexed="8"/>
      <name val="Arial"/>
      <family val="2"/>
    </font>
    <font>
      <b/>
      <sz val="9"/>
      <color indexed="10"/>
      <name val="Arial"/>
      <family val="2"/>
    </font>
    <font>
      <sz val="9"/>
      <color indexed="10"/>
      <name val="Arial"/>
      <family val="2"/>
    </font>
    <font>
      <b/>
      <sz val="9"/>
      <color rgb="FFFF0000"/>
      <name val="Arial"/>
      <family val="2"/>
    </font>
    <font>
      <sz val="9"/>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hair">
        <color indexed="8"/>
      </bottom>
    </border>
    <border>
      <left style="hair">
        <color indexed="8"/>
      </left>
      <right style="hair">
        <color indexed="8"/>
      </right>
      <top style="hair">
        <color indexed="8"/>
      </top>
      <bottom style="hair">
        <color indexed="8"/>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medium"/>
      <right style="hair"/>
      <top style="hair"/>
      <bottom style="hair"/>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right style="medium">
        <color indexed="8"/>
      </right>
      <top style="hair">
        <color indexed="8"/>
      </top>
      <bottom style="hair"/>
    </border>
    <border>
      <left style="medium">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color indexed="63"/>
      </left>
      <right style="thin">
        <color indexed="8"/>
      </right>
      <top>
        <color indexed="63"/>
      </top>
      <bottom style="hair"/>
    </border>
    <border>
      <left>
        <color indexed="63"/>
      </left>
      <right style="hair"/>
      <top>
        <color indexed="63"/>
      </top>
      <bottom>
        <color indexed="63"/>
      </bottom>
    </border>
    <border>
      <left>
        <color indexed="63"/>
      </left>
      <right style="hair"/>
      <top>
        <color indexed="63"/>
      </top>
      <bottom style="hair"/>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right style="hair"/>
      <top style="hair"/>
      <bottom>
        <color indexed="63"/>
      </bottom>
    </border>
    <border>
      <left style="hair"/>
      <right>
        <color indexed="63"/>
      </right>
      <top style="hair"/>
      <bottom>
        <color indexed="63"/>
      </bottom>
    </border>
    <border>
      <left style="medium"/>
      <right style="hair"/>
      <top style="hair"/>
      <bottom>
        <color indexed="63"/>
      </bottom>
    </border>
    <border>
      <left>
        <color indexed="63"/>
      </left>
      <right style="hair"/>
      <top style="hair"/>
      <bottom>
        <color indexed="63"/>
      </bottom>
    </border>
    <border>
      <left style="hair">
        <color indexed="8"/>
      </left>
      <right>
        <color indexed="63"/>
      </right>
      <top style="hair">
        <color indexed="8"/>
      </top>
      <bottom>
        <color indexed="63"/>
      </bottom>
    </border>
    <border>
      <left style="hair"/>
      <right style="hair"/>
      <top style="hair">
        <color indexed="8"/>
      </top>
      <bottom style="hair"/>
    </border>
    <border>
      <left style="hair"/>
      <right style="hair"/>
      <top style="hair"/>
      <bottom style="hair">
        <color indexed="8"/>
      </bottom>
    </border>
    <border>
      <left style="hair"/>
      <right style="medium">
        <color indexed="8"/>
      </right>
      <top style="hair"/>
      <bottom style="hair">
        <color indexed="8"/>
      </bottom>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style="hair"/>
      <right style="thin">
        <color indexed="8"/>
      </right>
      <top style="hair"/>
      <bottom style="hair"/>
    </border>
    <border>
      <left style="thin">
        <color indexed="8"/>
      </left>
      <right style="thin">
        <color indexed="8"/>
      </right>
      <top style="hair"/>
      <bottom style="hair"/>
    </border>
    <border>
      <left style="thin">
        <color indexed="8"/>
      </left>
      <right style="hair"/>
      <top style="hair"/>
      <bottom style="hair"/>
    </border>
    <border>
      <left>
        <color indexed="63"/>
      </left>
      <right>
        <color indexed="63"/>
      </right>
      <top style="hair">
        <color indexed="8"/>
      </top>
      <bottom style="hair">
        <color indexed="8"/>
      </bottom>
    </border>
    <border>
      <left style="thin">
        <color indexed="8"/>
      </left>
      <right style="thin">
        <color indexed="8"/>
      </right>
      <top>
        <color indexed="63"/>
      </top>
      <bottom style="hair"/>
    </border>
    <border>
      <left style="thin">
        <color indexed="8"/>
      </left>
      <right style="hair"/>
      <top>
        <color indexed="63"/>
      </top>
      <bottom style="hair"/>
    </border>
    <border>
      <left style="thin">
        <color indexed="8"/>
      </left>
      <right style="thin">
        <color indexed="8"/>
      </right>
      <top style="hair">
        <color indexed="8"/>
      </top>
      <bottom style="thin">
        <color indexed="8"/>
      </bottom>
    </border>
    <border>
      <left/>
      <right/>
      <top style="thin"/>
      <bottom style="thin"/>
    </border>
  </borders>
  <cellStyleXfs count="1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3" borderId="0" applyNumberFormat="0" applyBorder="0" applyAlignment="0" applyProtection="0"/>
    <xf numFmtId="0" fontId="5" fillId="0" borderId="0" applyNumberFormat="0" applyFill="0" applyBorder="0" applyAlignment="0" applyProtection="0"/>
    <xf numFmtId="0" fontId="3" fillId="20" borderId="1" applyNumberFormat="0" applyAlignment="0" applyProtection="0"/>
    <xf numFmtId="0" fontId="6" fillId="21" borderId="2" applyNumberFormat="0" applyAlignment="0" applyProtection="0"/>
    <xf numFmtId="192" fontId="19" fillId="0" borderId="0" applyFill="0" applyBorder="0" applyAlignment="0" applyProtection="0"/>
    <xf numFmtId="41" fontId="1" fillId="0" borderId="0" applyFill="0" applyBorder="0" applyAlignment="0" applyProtection="0"/>
    <xf numFmtId="192" fontId="19"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0" fontId="1" fillId="0" borderId="0">
      <alignment/>
      <protection/>
    </xf>
    <xf numFmtId="0" fontId="7" fillId="0" borderId="0" applyNumberFormat="0" applyFill="0" applyBorder="0" applyAlignment="0" applyProtection="0"/>
    <xf numFmtId="0" fontId="44"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5"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20" borderId="6" applyNumberFormat="0" applyAlignment="0" applyProtection="0"/>
    <xf numFmtId="0" fontId="14" fillId="0" borderId="7" applyNumberFormat="0" applyFill="0" applyAlignment="0" applyProtection="0"/>
    <xf numFmtId="0" fontId="8" fillId="4" borderId="0" applyNumberFormat="0" applyBorder="0" applyAlignment="0" applyProtection="0"/>
    <xf numFmtId="0" fontId="15" fillId="0" borderId="8"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 fillId="0" borderId="0">
      <alignment vertical="center" wrapText="1"/>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7" fillId="0" borderId="0">
      <alignment/>
      <protection/>
    </xf>
    <xf numFmtId="0" fontId="1" fillId="0" borderId="0">
      <alignment/>
      <protection/>
    </xf>
    <xf numFmtId="0" fontId="1" fillId="0" borderId="0">
      <alignment/>
      <protection/>
    </xf>
    <xf numFmtId="200" fontId="1" fillId="0" borderId="0">
      <alignment/>
      <protection/>
    </xf>
    <xf numFmtId="0" fontId="1" fillId="0" borderId="0">
      <alignment/>
      <protection/>
    </xf>
    <xf numFmtId="0" fontId="0" fillId="0" borderId="0">
      <alignment/>
      <protection/>
    </xf>
    <xf numFmtId="0" fontId="0" fillId="0" borderId="0">
      <alignment/>
      <protection/>
    </xf>
    <xf numFmtId="200" fontId="1" fillId="0" borderId="0">
      <alignment vertical="center"/>
      <protection/>
    </xf>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8" fillId="0" borderId="0" applyNumberFormat="0" applyFill="0" applyBorder="0" applyAlignment="0" applyProtection="0"/>
    <xf numFmtId="0" fontId="19" fillId="23" borderId="9" applyNumberFormat="0" applyAlignment="0" applyProtection="0"/>
    <xf numFmtId="0" fontId="13" fillId="20" borderId="6" applyNumberFormat="0" applyAlignment="0" applyProtection="0"/>
    <xf numFmtId="200" fontId="13" fillId="24" borderId="6" applyNumberFormat="0" applyAlignment="0" applyProtection="0"/>
    <xf numFmtId="0" fontId="37" fillId="0" borderId="0">
      <alignment/>
      <protection/>
    </xf>
    <xf numFmtId="0" fontId="7" fillId="0" borderId="0" applyNumberFormat="0" applyFill="0" applyBorder="0" applyAlignment="0" applyProtection="0"/>
    <xf numFmtId="0" fontId="6" fillId="21" borderId="2" applyNumberFormat="0" applyAlignment="0" applyProtection="0"/>
    <xf numFmtId="9" fontId="1" fillId="0" borderId="0" applyFill="0" applyBorder="0" applyAlignment="0" applyProtection="0"/>
    <xf numFmtId="9" fontId="1" fillId="0" borderId="0" applyFont="0" applyFill="0" applyBorder="0" applyAlignment="0" applyProtection="0"/>
    <xf numFmtId="0" fontId="19" fillId="23" borderId="9" applyNumberFormat="0" applyAlignment="0" applyProtection="0"/>
    <xf numFmtId="0" fontId="15" fillId="0" borderId="8" applyNumberFormat="0" applyFill="0" applyAlignment="0" applyProtection="0"/>
    <xf numFmtId="0" fontId="12" fillId="7" borderId="1" applyNumberFormat="0" applyAlignment="0" applyProtection="0"/>
    <xf numFmtId="0" fontId="4" fillId="3" borderId="0" applyNumberFormat="0" applyBorder="0" applyAlignment="0" applyProtection="0"/>
    <xf numFmtId="0" fontId="1" fillId="0" borderId="0">
      <alignment/>
      <protection/>
    </xf>
    <xf numFmtId="0" fontId="1" fillId="0" borderId="0">
      <alignment/>
      <protection/>
    </xf>
    <xf numFmtId="0" fontId="18" fillId="0" borderId="0" applyNumberFormat="0" applyFill="0" applyBorder="0" applyAlignment="0" applyProtection="0"/>
    <xf numFmtId="0" fontId="14" fillId="0" borderId="7"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 fillId="0" borderId="0">
      <alignment/>
      <protection/>
    </xf>
  </cellStyleXfs>
  <cellXfs count="289">
    <xf numFmtId="0" fontId="0" fillId="0" borderId="0" xfId="0" applyAlignment="1">
      <alignment/>
    </xf>
    <xf numFmtId="0" fontId="1" fillId="0" borderId="0" xfId="67" applyFill="1">
      <alignment/>
      <protection/>
    </xf>
    <xf numFmtId="0" fontId="1" fillId="0" borderId="0" xfId="106" applyFont="1" applyFill="1" applyAlignment="1">
      <alignment horizontal="center" vertical="center"/>
      <protection/>
    </xf>
    <xf numFmtId="186" fontId="1" fillId="0" borderId="0" xfId="106" applyNumberFormat="1" applyFont="1" applyFill="1" applyAlignment="1">
      <alignment horizontal="center" vertical="center"/>
      <protection/>
    </xf>
    <xf numFmtId="187" fontId="23" fillId="0" borderId="10" xfId="106" applyNumberFormat="1" applyFont="1" applyFill="1" applyBorder="1" applyAlignment="1">
      <alignment vertical="center" wrapText="1"/>
      <protection/>
    </xf>
    <xf numFmtId="0" fontId="23" fillId="0" borderId="0" xfId="106" applyFont="1" applyFill="1" applyBorder="1" applyAlignment="1">
      <alignment horizontal="left"/>
      <protection/>
    </xf>
    <xf numFmtId="187" fontId="23" fillId="0" borderId="0" xfId="106" applyNumberFormat="1" applyFont="1" applyFill="1" applyBorder="1" applyAlignment="1">
      <alignment horizontal="center" vertical="center" wrapText="1"/>
      <protection/>
    </xf>
    <xf numFmtId="0" fontId="25" fillId="0" borderId="10" xfId="106" applyFont="1" applyFill="1" applyBorder="1" applyAlignment="1">
      <alignment/>
      <protection/>
    </xf>
    <xf numFmtId="10" fontId="25" fillId="0" borderId="10" xfId="106" applyNumberFormat="1" applyFont="1" applyFill="1" applyBorder="1" applyAlignment="1">
      <alignment horizontal="center" vertical="center"/>
      <protection/>
    </xf>
    <xf numFmtId="0" fontId="22" fillId="0" borderId="0" xfId="106" applyFont="1" applyFill="1" applyBorder="1" applyAlignment="1">
      <alignment/>
      <protection/>
    </xf>
    <xf numFmtId="186" fontId="22" fillId="0" borderId="0" xfId="106" applyNumberFormat="1" applyFont="1" applyFill="1" applyBorder="1" applyAlignment="1">
      <alignment horizontal="center" vertical="center" wrapText="1"/>
      <protection/>
    </xf>
    <xf numFmtId="189" fontId="25" fillId="0" borderId="0" xfId="67" applyNumberFormat="1" applyFont="1" applyFill="1" applyBorder="1" applyAlignment="1">
      <alignment horizontal="center" vertical="center"/>
      <protection/>
    </xf>
    <xf numFmtId="189" fontId="25" fillId="0" borderId="0" xfId="67" applyNumberFormat="1" applyFont="1" applyFill="1" applyBorder="1" applyAlignment="1">
      <alignment horizontal="right" vertical="center"/>
      <protection/>
    </xf>
    <xf numFmtId="186" fontId="25" fillId="0" borderId="0" xfId="67" applyNumberFormat="1" applyFont="1" applyFill="1" applyBorder="1" applyAlignment="1">
      <alignment horizontal="center" vertical="center"/>
      <protection/>
    </xf>
    <xf numFmtId="186" fontId="28" fillId="0" borderId="0" xfId="67" applyNumberFormat="1" applyFont="1" applyFill="1" applyAlignment="1">
      <alignment vertical="center"/>
      <protection/>
    </xf>
    <xf numFmtId="0" fontId="1" fillId="0" borderId="0" xfId="67" applyFont="1" applyFill="1" applyAlignment="1">
      <alignment horizontal="center" vertical="center"/>
      <protection/>
    </xf>
    <xf numFmtId="0" fontId="1" fillId="0" borderId="0" xfId="67" applyFont="1" applyFill="1">
      <alignment/>
      <protection/>
    </xf>
    <xf numFmtId="186" fontId="29" fillId="0" borderId="0" xfId="67" applyNumberFormat="1" applyFont="1" applyFill="1" applyAlignment="1">
      <alignment horizontal="center" vertical="center"/>
      <protection/>
    </xf>
    <xf numFmtId="0" fontId="1" fillId="0" borderId="0" xfId="67" applyAlignment="1">
      <alignment vertical="center"/>
      <protection/>
    </xf>
    <xf numFmtId="0" fontId="25" fillId="0" borderId="0" xfId="67" applyFont="1" applyBorder="1" applyAlignment="1">
      <alignment vertical="center"/>
      <protection/>
    </xf>
    <xf numFmtId="0" fontId="1" fillId="0" borderId="0" xfId="67" applyBorder="1" applyAlignment="1">
      <alignment vertical="center"/>
      <protection/>
    </xf>
    <xf numFmtId="0" fontId="25" fillId="0" borderId="0" xfId="67" applyFont="1" applyAlignment="1">
      <alignment vertical="center"/>
      <protection/>
    </xf>
    <xf numFmtId="0" fontId="23" fillId="0" borderId="0" xfId="67" applyFont="1" applyAlignment="1">
      <alignment vertical="center"/>
      <protection/>
    </xf>
    <xf numFmtId="0" fontId="31" fillId="0" borderId="0" xfId="67" applyFont="1" applyAlignment="1">
      <alignment horizontal="left" vertical="center"/>
      <protection/>
    </xf>
    <xf numFmtId="0" fontId="24" fillId="0" borderId="0" xfId="67" applyFont="1" applyAlignment="1">
      <alignment vertical="center"/>
      <protection/>
    </xf>
    <xf numFmtId="0" fontId="30" fillId="0" borderId="0" xfId="67" applyFont="1" applyAlignment="1">
      <alignment vertical="center"/>
      <protection/>
    </xf>
    <xf numFmtId="186" fontId="1" fillId="0" borderId="0" xfId="67" applyNumberFormat="1" applyFont="1" applyAlignment="1">
      <alignment vertical="center"/>
      <protection/>
    </xf>
    <xf numFmtId="186" fontId="1" fillId="0" borderId="0" xfId="67" applyNumberFormat="1" applyBorder="1" applyAlignment="1">
      <alignment vertical="center"/>
      <protection/>
    </xf>
    <xf numFmtId="0" fontId="28" fillId="0" borderId="0" xfId="67" applyFont="1" applyAlignment="1">
      <alignment vertical="center"/>
      <protection/>
    </xf>
    <xf numFmtId="186" fontId="28" fillId="0" borderId="0" xfId="67" applyNumberFormat="1" applyFont="1" applyBorder="1" applyAlignment="1">
      <alignment vertical="center"/>
      <protection/>
    </xf>
    <xf numFmtId="186" fontId="1" fillId="0" borderId="0" xfId="67" applyNumberFormat="1" applyAlignment="1">
      <alignment horizontal="center" vertical="center"/>
      <protection/>
    </xf>
    <xf numFmtId="186" fontId="1" fillId="0" borderId="0" xfId="67" applyNumberFormat="1" applyFont="1" applyAlignment="1">
      <alignment vertical="center" wrapText="1"/>
      <protection/>
    </xf>
    <xf numFmtId="186" fontId="1" fillId="0" borderId="0" xfId="67" applyNumberFormat="1" applyAlignment="1">
      <alignment vertical="center" wrapText="1"/>
      <protection/>
    </xf>
    <xf numFmtId="0" fontId="22" fillId="0" borderId="0" xfId="67" applyFont="1" applyAlignment="1">
      <alignment vertical="center"/>
      <protection/>
    </xf>
    <xf numFmtId="1" fontId="1" fillId="0" borderId="0" xfId="67" applyNumberFormat="1" applyFont="1" applyFill="1" applyAlignment="1">
      <alignment horizontal="center" vertical="center"/>
      <protection/>
    </xf>
    <xf numFmtId="0" fontId="1" fillId="0" borderId="0" xfId="67" applyFont="1" applyFill="1" applyAlignment="1">
      <alignment horizontal="center" vertical="center"/>
      <protection/>
    </xf>
    <xf numFmtId="0" fontId="1" fillId="0" borderId="0" xfId="67" applyFont="1" applyFill="1" applyAlignment="1">
      <alignment horizontal="left" vertical="center"/>
      <protection/>
    </xf>
    <xf numFmtId="186" fontId="1" fillId="0" borderId="0" xfId="67" applyNumberFormat="1" applyFont="1" applyFill="1" applyAlignment="1">
      <alignment horizontal="center" vertical="center"/>
      <protection/>
    </xf>
    <xf numFmtId="0" fontId="1" fillId="0" borderId="0" xfId="67" applyFont="1" applyFill="1">
      <alignment/>
      <protection/>
    </xf>
    <xf numFmtId="0" fontId="28" fillId="0" borderId="0" xfId="67" applyFont="1" applyFill="1">
      <alignment/>
      <protection/>
    </xf>
    <xf numFmtId="0" fontId="32" fillId="0" borderId="11" xfId="67" applyFont="1" applyFill="1" applyBorder="1" applyAlignment="1">
      <alignment vertical="center"/>
      <protection/>
    </xf>
    <xf numFmtId="0" fontId="32" fillId="0" borderId="11" xfId="67" applyFont="1" applyFill="1" applyBorder="1" applyAlignment="1">
      <alignment horizontal="center" vertical="center"/>
      <protection/>
    </xf>
    <xf numFmtId="0" fontId="32" fillId="0" borderId="11" xfId="67" applyFont="1" applyFill="1" applyBorder="1" applyAlignment="1">
      <alignment/>
      <protection/>
    </xf>
    <xf numFmtId="186" fontId="32" fillId="0" borderId="11" xfId="67" applyNumberFormat="1" applyFont="1" applyFill="1" applyBorder="1" applyAlignment="1">
      <alignment horizontal="center" vertical="center"/>
      <protection/>
    </xf>
    <xf numFmtId="186" fontId="32" fillId="0" borderId="11" xfId="67" applyNumberFormat="1" applyFont="1" applyFill="1" applyBorder="1" applyAlignment="1">
      <alignment vertical="center"/>
      <protection/>
    </xf>
    <xf numFmtId="0" fontId="27" fillId="0" borderId="0" xfId="67" applyFont="1" applyFill="1">
      <alignment/>
      <protection/>
    </xf>
    <xf numFmtId="0" fontId="33" fillId="0" borderId="12" xfId="67" applyFont="1" applyFill="1" applyBorder="1" applyAlignment="1">
      <alignment horizontal="center" vertical="center"/>
      <protection/>
    </xf>
    <xf numFmtId="0" fontId="33" fillId="0" borderId="12" xfId="67" applyFont="1" applyFill="1" applyBorder="1" applyAlignment="1">
      <alignment vertical="center"/>
      <protection/>
    </xf>
    <xf numFmtId="186" fontId="33" fillId="0" borderId="12" xfId="67" applyNumberFormat="1" applyFont="1" applyFill="1" applyBorder="1" applyAlignment="1">
      <alignment horizontal="center" vertical="center"/>
      <protection/>
    </xf>
    <xf numFmtId="186" fontId="33" fillId="0" borderId="12" xfId="67" applyNumberFormat="1" applyFont="1" applyFill="1" applyBorder="1" applyAlignment="1">
      <alignment vertical="center"/>
      <protection/>
    </xf>
    <xf numFmtId="186" fontId="33" fillId="0" borderId="10" xfId="67" applyNumberFormat="1" applyFont="1" applyFill="1" applyBorder="1" applyAlignment="1">
      <alignment vertical="center"/>
      <protection/>
    </xf>
    <xf numFmtId="0" fontId="33" fillId="0" borderId="0" xfId="67" applyFont="1" applyFill="1" applyBorder="1" applyAlignment="1">
      <alignment horizontal="right" vertical="center"/>
      <protection/>
    </xf>
    <xf numFmtId="0" fontId="33" fillId="0" borderId="0" xfId="67" applyFont="1" applyFill="1" applyBorder="1" applyAlignment="1">
      <alignment horizontal="center" vertical="center"/>
      <protection/>
    </xf>
    <xf numFmtId="187" fontId="33" fillId="0" borderId="0" xfId="67" applyNumberFormat="1" applyFont="1" applyFill="1" applyBorder="1" applyAlignment="1">
      <alignment horizontal="center" vertical="center"/>
      <protection/>
    </xf>
    <xf numFmtId="186" fontId="33" fillId="0" borderId="0" xfId="67" applyNumberFormat="1" applyFont="1" applyFill="1" applyBorder="1" applyAlignment="1">
      <alignment horizontal="center" vertical="center"/>
      <protection/>
    </xf>
    <xf numFmtId="186" fontId="33" fillId="0" borderId="13" xfId="67" applyNumberFormat="1" applyFont="1" applyFill="1" applyBorder="1" applyAlignment="1">
      <alignment vertical="center"/>
      <protection/>
    </xf>
    <xf numFmtId="186" fontId="33" fillId="0" borderId="14" xfId="67" applyNumberFormat="1" applyFont="1" applyFill="1" applyBorder="1" applyAlignment="1">
      <alignment horizontal="center" vertical="center" textRotation="90" wrapText="1" shrinkToFit="1"/>
      <protection/>
    </xf>
    <xf numFmtId="0" fontId="33" fillId="0" borderId="14" xfId="67" applyFont="1" applyFill="1" applyBorder="1" applyAlignment="1">
      <alignment horizontal="center" vertical="center" wrapText="1"/>
      <protection/>
    </xf>
    <xf numFmtId="0" fontId="27" fillId="0" borderId="14" xfId="67" applyFont="1" applyFill="1" applyBorder="1" applyAlignment="1">
      <alignment horizontal="center" vertical="center" wrapText="1"/>
      <protection/>
    </xf>
    <xf numFmtId="2" fontId="28" fillId="0" borderId="14" xfId="0" applyNumberFormat="1" applyFont="1" applyFill="1" applyBorder="1" applyAlignment="1">
      <alignment horizontal="center" vertical="center"/>
    </xf>
    <xf numFmtId="0" fontId="33" fillId="0" borderId="0" xfId="67" applyFont="1" applyFill="1">
      <alignment/>
      <protection/>
    </xf>
    <xf numFmtId="186" fontId="28" fillId="0" borderId="14" xfId="0" applyNumberFormat="1" applyFont="1" applyFill="1" applyBorder="1" applyAlignment="1">
      <alignment horizontal="center" vertical="center"/>
    </xf>
    <xf numFmtId="0" fontId="33" fillId="0" borderId="0" xfId="67" applyFont="1" applyFill="1" applyBorder="1" applyAlignment="1">
      <alignment horizontal="right"/>
      <protection/>
    </xf>
    <xf numFmtId="1" fontId="27" fillId="0" borderId="0" xfId="67" applyNumberFormat="1" applyFont="1" applyFill="1" applyAlignment="1">
      <alignment horizontal="center" vertical="center"/>
      <protection/>
    </xf>
    <xf numFmtId="0" fontId="27" fillId="0" borderId="0" xfId="67" applyFont="1" applyFill="1" applyAlignment="1">
      <alignment horizontal="center" vertical="center"/>
      <protection/>
    </xf>
    <xf numFmtId="186" fontId="27" fillId="0" borderId="0" xfId="67" applyNumberFormat="1" applyFont="1" applyFill="1" applyAlignment="1">
      <alignment horizontal="center" vertical="center"/>
      <protection/>
    </xf>
    <xf numFmtId="0" fontId="23" fillId="0" borderId="0" xfId="67" applyFont="1" applyFill="1">
      <alignment/>
      <protection/>
    </xf>
    <xf numFmtId="2" fontId="1" fillId="0" borderId="0" xfId="67" applyNumberFormat="1" applyFont="1" applyFill="1" applyAlignment="1">
      <alignment horizontal="center" vertical="center"/>
      <protection/>
    </xf>
    <xf numFmtId="2" fontId="33" fillId="0" borderId="14" xfId="67" applyNumberFormat="1" applyFont="1" applyFill="1" applyBorder="1" applyAlignment="1">
      <alignment horizontal="center" vertical="center" textRotation="90" wrapText="1" shrinkToFit="1"/>
      <protection/>
    </xf>
    <xf numFmtId="0" fontId="27" fillId="0" borderId="0" xfId="67" applyFont="1" applyFill="1" applyAlignment="1">
      <alignment horizontal="left" vertical="center"/>
      <protection/>
    </xf>
    <xf numFmtId="2" fontId="27" fillId="0" borderId="0" xfId="67" applyNumberFormat="1" applyFont="1" applyFill="1" applyAlignment="1">
      <alignment horizontal="center" vertical="center"/>
      <protection/>
    </xf>
    <xf numFmtId="1" fontId="28" fillId="0" borderId="0" xfId="67" applyNumberFormat="1" applyFont="1" applyFill="1" applyAlignment="1">
      <alignment horizontal="center" vertical="center"/>
      <protection/>
    </xf>
    <xf numFmtId="0" fontId="28" fillId="0" borderId="0" xfId="67" applyFont="1" applyFill="1" applyAlignment="1">
      <alignment horizontal="center" vertical="center"/>
      <protection/>
    </xf>
    <xf numFmtId="186" fontId="28" fillId="0" borderId="0" xfId="67" applyNumberFormat="1" applyFont="1" applyFill="1" applyAlignment="1">
      <alignment horizontal="center" vertical="center"/>
      <protection/>
    </xf>
    <xf numFmtId="2" fontId="28" fillId="0" borderId="0" xfId="67" applyNumberFormat="1" applyFont="1" applyFill="1" applyAlignment="1">
      <alignment horizontal="center" vertical="center"/>
      <protection/>
    </xf>
    <xf numFmtId="0" fontId="27" fillId="0" borderId="0" xfId="67" applyFont="1" applyFill="1" applyAlignment="1">
      <alignment vertical="center"/>
      <protection/>
    </xf>
    <xf numFmtId="186" fontId="28" fillId="0" borderId="15" xfId="0" applyNumberFormat="1" applyFont="1" applyFill="1" applyBorder="1" applyAlignment="1">
      <alignment horizontal="center" vertical="center"/>
    </xf>
    <xf numFmtId="2" fontId="28" fillId="0" borderId="15" xfId="0" applyNumberFormat="1" applyFont="1" applyFill="1" applyBorder="1" applyAlignment="1">
      <alignment horizontal="center" vertical="center"/>
    </xf>
    <xf numFmtId="186" fontId="28" fillId="0" borderId="16" xfId="0" applyNumberFormat="1" applyFont="1" applyFill="1" applyBorder="1" applyAlignment="1">
      <alignment horizontal="center" vertical="center"/>
    </xf>
    <xf numFmtId="186" fontId="28" fillId="0" borderId="17" xfId="0" applyNumberFormat="1" applyFont="1" applyFill="1" applyBorder="1" applyAlignment="1">
      <alignment horizontal="center" vertical="center"/>
    </xf>
    <xf numFmtId="186" fontId="28" fillId="0" borderId="18" xfId="0" applyNumberFormat="1" applyFont="1" applyFill="1" applyBorder="1" applyAlignment="1">
      <alignment horizontal="center" vertical="center"/>
    </xf>
    <xf numFmtId="0" fontId="27" fillId="0" borderId="15" xfId="0" applyFont="1" applyFill="1" applyBorder="1" applyAlignment="1">
      <alignment vertical="center" wrapText="1"/>
    </xf>
    <xf numFmtId="14" fontId="27" fillId="0" borderId="0" xfId="67" applyNumberFormat="1" applyFont="1" applyFill="1" applyBorder="1" applyAlignment="1">
      <alignment horizontal="center" vertical="center"/>
      <protection/>
    </xf>
    <xf numFmtId="186" fontId="28" fillId="0" borderId="0" xfId="67" applyNumberFormat="1" applyFont="1" applyFill="1" applyBorder="1" applyAlignment="1">
      <alignment horizontal="center" vertical="center"/>
      <protection/>
    </xf>
    <xf numFmtId="0" fontId="1" fillId="0" borderId="0" xfId="0" applyFont="1" applyAlignment="1">
      <alignment/>
    </xf>
    <xf numFmtId="1" fontId="1" fillId="0" borderId="0" xfId="0" applyNumberFormat="1" applyFont="1" applyFill="1" applyBorder="1" applyAlignment="1">
      <alignment horizontal="center" vertical="center"/>
    </xf>
    <xf numFmtId="0" fontId="1" fillId="0" borderId="0" xfId="95" applyFont="1" applyAlignment="1">
      <alignment vertical="center"/>
      <protection/>
    </xf>
    <xf numFmtId="0" fontId="1" fillId="0" borderId="0" xfId="0" applyFont="1" applyFill="1" applyAlignment="1">
      <alignment/>
    </xf>
    <xf numFmtId="0" fontId="34" fillId="0" borderId="0" xfId="95" applyFont="1" applyBorder="1" applyAlignment="1">
      <alignment horizontal="right" vertical="center"/>
      <protection/>
    </xf>
    <xf numFmtId="2" fontId="27" fillId="0" borderId="0" xfId="95" applyNumberFormat="1" applyFont="1" applyBorder="1" applyAlignment="1">
      <alignment horizontal="right" vertical="center"/>
      <protection/>
    </xf>
    <xf numFmtId="0" fontId="27" fillId="0" borderId="0" xfId="95" applyFont="1" applyBorder="1" applyAlignment="1">
      <alignment vertical="center"/>
      <protection/>
    </xf>
    <xf numFmtId="186" fontId="1" fillId="0" borderId="0" xfId="0" applyNumberFormat="1" applyFont="1" applyFill="1" applyAlignment="1">
      <alignment horizontal="center" vertical="center"/>
    </xf>
    <xf numFmtId="186" fontId="1" fillId="0" borderId="0" xfId="0" applyNumberFormat="1" applyFont="1" applyAlignment="1">
      <alignment horizontal="center" vertical="center"/>
    </xf>
    <xf numFmtId="186" fontId="1" fillId="0" borderId="0" xfId="0" applyNumberFormat="1" applyFont="1" applyAlignment="1">
      <alignment vertical="center" wrapText="1"/>
    </xf>
    <xf numFmtId="0" fontId="28" fillId="0" borderId="0" xfId="0" applyFont="1" applyAlignment="1">
      <alignment/>
    </xf>
    <xf numFmtId="186" fontId="28" fillId="0" borderId="0" xfId="0" applyNumberFormat="1" applyFont="1" applyAlignment="1">
      <alignment vertical="center"/>
    </xf>
    <xf numFmtId="0" fontId="27" fillId="0" borderId="19" xfId="67" applyFont="1" applyFill="1" applyBorder="1" applyAlignment="1">
      <alignment horizontal="center" vertical="center" wrapText="1"/>
      <protection/>
    </xf>
    <xf numFmtId="0" fontId="27" fillId="0" borderId="20" xfId="0" applyFont="1" applyFill="1" applyBorder="1" applyAlignment="1">
      <alignment horizontal="center" vertical="center"/>
    </xf>
    <xf numFmtId="2" fontId="28" fillId="0" borderId="20" xfId="0" applyNumberFormat="1" applyFont="1" applyFill="1" applyBorder="1" applyAlignment="1">
      <alignment horizontal="center" vertical="center"/>
    </xf>
    <xf numFmtId="0" fontId="31" fillId="25" borderId="0" xfId="67" applyFont="1" applyFill="1" applyAlignment="1">
      <alignment horizontal="left" vertical="center"/>
      <protection/>
    </xf>
    <xf numFmtId="186" fontId="25" fillId="0" borderId="0" xfId="67" applyNumberFormat="1" applyFont="1" applyBorder="1" applyAlignment="1">
      <alignment vertical="center"/>
      <protection/>
    </xf>
    <xf numFmtId="0" fontId="27" fillId="0" borderId="0" xfId="95" applyFont="1" applyBorder="1" applyAlignment="1">
      <alignment horizontal="center" vertical="center"/>
      <protection/>
    </xf>
    <xf numFmtId="0" fontId="1" fillId="0" borderId="0" xfId="95" applyFont="1" applyBorder="1" applyAlignment="1">
      <alignment horizontal="left" vertical="center"/>
      <protection/>
    </xf>
    <xf numFmtId="0" fontId="1" fillId="0" borderId="0" xfId="95" applyFont="1" applyFill="1" applyBorder="1" applyAlignment="1">
      <alignment horizontal="center" vertical="center"/>
      <protection/>
    </xf>
    <xf numFmtId="1" fontId="1" fillId="0" borderId="0" xfId="95" applyNumberFormat="1" applyFont="1" applyBorder="1" applyAlignment="1">
      <alignment horizontal="center" vertical="center"/>
      <protection/>
    </xf>
    <xf numFmtId="0" fontId="1" fillId="0" borderId="0" xfId="95" applyFont="1" applyFill="1" applyAlignment="1">
      <alignment vertical="center"/>
      <protection/>
    </xf>
    <xf numFmtId="2" fontId="25" fillId="0" borderId="0" xfId="67" applyNumberFormat="1" applyFont="1" applyBorder="1" applyAlignment="1">
      <alignment vertical="center"/>
      <protection/>
    </xf>
    <xf numFmtId="0" fontId="23" fillId="0" borderId="0" xfId="106" applyFont="1" applyFill="1" applyBorder="1" applyAlignment="1">
      <alignment horizontal="center"/>
      <protection/>
    </xf>
    <xf numFmtId="188" fontId="22" fillId="0" borderId="10" xfId="106" applyNumberFormat="1" applyFont="1" applyFill="1" applyBorder="1" applyAlignment="1">
      <alignment horizontal="center" vertical="center" wrapText="1"/>
      <protection/>
    </xf>
    <xf numFmtId="2" fontId="34" fillId="0" borderId="14" xfId="0" applyNumberFormat="1" applyFont="1" applyFill="1" applyBorder="1" applyAlignment="1">
      <alignment horizontal="center" vertical="center"/>
    </xf>
    <xf numFmtId="186" fontId="33" fillId="0" borderId="21" xfId="67" applyNumberFormat="1" applyFont="1" applyFill="1" applyBorder="1" applyAlignment="1">
      <alignment horizontal="center" vertical="center"/>
      <protection/>
    </xf>
    <xf numFmtId="10" fontId="33" fillId="0" borderId="21" xfId="67" applyNumberFormat="1" applyFont="1" applyFill="1" applyBorder="1" applyAlignment="1">
      <alignment horizontal="center" vertical="center"/>
      <protection/>
    </xf>
    <xf numFmtId="0" fontId="1" fillId="0" borderId="0" xfId="67" applyFont="1" applyAlignment="1">
      <alignment vertical="center"/>
      <protection/>
    </xf>
    <xf numFmtId="2" fontId="28" fillId="0" borderId="14" xfId="67" applyNumberFormat="1" applyFont="1" applyFill="1" applyBorder="1" applyAlignment="1">
      <alignment horizontal="center" vertical="center"/>
      <protection/>
    </xf>
    <xf numFmtId="2" fontId="28" fillId="0" borderId="17" xfId="0" applyNumberFormat="1" applyFont="1" applyFill="1" applyBorder="1" applyAlignment="1">
      <alignment horizontal="center" vertical="center"/>
    </xf>
    <xf numFmtId="0" fontId="27" fillId="0" borderId="15" xfId="0" applyFont="1" applyBorder="1" applyAlignment="1">
      <alignment vertical="center" wrapText="1"/>
    </xf>
    <xf numFmtId="2" fontId="28" fillId="0" borderId="22" xfId="0" applyNumberFormat="1" applyFont="1" applyFill="1" applyBorder="1" applyAlignment="1">
      <alignment horizontal="center" vertical="center"/>
    </xf>
    <xf numFmtId="186" fontId="28" fillId="0" borderId="19" xfId="67" applyNumberFormat="1" applyFont="1" applyFill="1" applyBorder="1" applyAlignment="1">
      <alignment horizontal="center" vertical="center"/>
      <protection/>
    </xf>
    <xf numFmtId="186" fontId="28" fillId="0" borderId="23" xfId="67" applyNumberFormat="1" applyFont="1" applyFill="1" applyBorder="1" applyAlignment="1">
      <alignment horizontal="center" vertical="center"/>
      <protection/>
    </xf>
    <xf numFmtId="2" fontId="28" fillId="0" borderId="20" xfId="67" applyNumberFormat="1" applyFont="1" applyFill="1" applyBorder="1" applyAlignment="1">
      <alignment horizontal="center" vertical="center" wrapText="1"/>
      <protection/>
    </xf>
    <xf numFmtId="2" fontId="34" fillId="0" borderId="14" xfId="67" applyNumberFormat="1" applyFont="1" applyFill="1" applyBorder="1" applyAlignment="1">
      <alignment horizontal="center" vertical="center" wrapText="1"/>
      <protection/>
    </xf>
    <xf numFmtId="2" fontId="28" fillId="0" borderId="20" xfId="67" applyNumberFormat="1" applyFont="1" applyFill="1" applyBorder="1" applyAlignment="1">
      <alignment horizontal="center" vertical="center"/>
      <protection/>
    </xf>
    <xf numFmtId="2" fontId="34" fillId="0" borderId="15" xfId="0" applyNumberFormat="1" applyFont="1" applyFill="1" applyBorder="1" applyAlignment="1">
      <alignment horizontal="center" vertical="center" wrapText="1"/>
    </xf>
    <xf numFmtId="0" fontId="27" fillId="0" borderId="15" xfId="0" applyFont="1" applyBorder="1" applyAlignment="1" applyProtection="1">
      <alignment horizontal="center" vertical="center" wrapText="1"/>
      <protection locked="0"/>
    </xf>
    <xf numFmtId="2" fontId="28" fillId="0" borderId="14" xfId="67" applyNumberFormat="1" applyFont="1" applyFill="1" applyBorder="1" applyAlignment="1">
      <alignment horizontal="center" vertical="center" wrapText="1"/>
      <protection/>
    </xf>
    <xf numFmtId="186" fontId="28" fillId="0" borderId="24" xfId="0" applyNumberFormat="1" applyFont="1" applyFill="1" applyBorder="1" applyAlignment="1">
      <alignment horizontal="center" vertical="center"/>
    </xf>
    <xf numFmtId="0" fontId="35" fillId="0" borderId="14" xfId="67" applyFont="1" applyFill="1" applyBorder="1" applyAlignment="1">
      <alignment horizontal="center" vertical="center" wrapText="1"/>
      <protection/>
    </xf>
    <xf numFmtId="186" fontId="35" fillId="0" borderId="17" xfId="67" applyNumberFormat="1" applyFont="1" applyFill="1" applyBorder="1" applyAlignment="1">
      <alignment horizontal="center" vertical="center"/>
      <protection/>
    </xf>
    <xf numFmtId="186" fontId="35" fillId="0" borderId="25" xfId="67" applyNumberFormat="1" applyFont="1" applyFill="1" applyBorder="1" applyAlignment="1">
      <alignment horizontal="center" vertical="center"/>
      <protection/>
    </xf>
    <xf numFmtId="186" fontId="33" fillId="0" borderId="17" xfId="67" applyNumberFormat="1" applyFont="1" applyFill="1" applyBorder="1" applyAlignment="1">
      <alignment horizontal="center" vertical="center"/>
      <protection/>
    </xf>
    <xf numFmtId="186" fontId="35" fillId="0" borderId="26" xfId="67" applyNumberFormat="1" applyFont="1" applyFill="1" applyBorder="1" applyAlignment="1">
      <alignment horizontal="center" vertical="center"/>
      <protection/>
    </xf>
    <xf numFmtId="10" fontId="35" fillId="0" borderId="27" xfId="67" applyNumberFormat="1" applyFont="1" applyFill="1" applyBorder="1" applyAlignment="1">
      <alignment horizontal="center" vertical="center"/>
      <protection/>
    </xf>
    <xf numFmtId="0" fontId="35" fillId="0" borderId="15" xfId="0" applyFont="1" applyBorder="1" applyAlignment="1">
      <alignment horizontal="right" vertical="center" wrapText="1"/>
    </xf>
    <xf numFmtId="0" fontId="40" fillId="0" borderId="0" xfId="95" applyNumberFormat="1" applyFont="1" applyFill="1" applyBorder="1" applyAlignment="1">
      <alignment horizontal="left" vertical="center"/>
      <protection/>
    </xf>
    <xf numFmtId="0" fontId="40" fillId="0" borderId="0" xfId="95" applyFont="1" applyFill="1" applyBorder="1">
      <alignment/>
      <protection/>
    </xf>
    <xf numFmtId="0" fontId="40" fillId="0" borderId="0" xfId="95" applyFont="1" applyFill="1" applyBorder="1" applyAlignment="1">
      <alignment horizontal="center"/>
      <protection/>
    </xf>
    <xf numFmtId="0" fontId="40" fillId="0" borderId="0" xfId="104" applyFont="1" applyFill="1" applyBorder="1" applyAlignment="1">
      <alignment horizontal="center" vertical="center" wrapText="1"/>
      <protection/>
    </xf>
    <xf numFmtId="186" fontId="27" fillId="0" borderId="0" xfId="67" applyNumberFormat="1" applyFont="1" applyFill="1" applyBorder="1" applyAlignment="1">
      <alignment horizontal="center" vertical="center"/>
      <protection/>
    </xf>
    <xf numFmtId="0" fontId="40" fillId="0" borderId="0" xfId="95" applyFont="1" applyFill="1" applyBorder="1" applyAlignment="1">
      <alignment horizontal="left" vertical="center" wrapText="1"/>
      <protection/>
    </xf>
    <xf numFmtId="0" fontId="27" fillId="0" borderId="15" xfId="0" applyFont="1" applyFill="1" applyBorder="1" applyAlignment="1" applyProtection="1">
      <alignment horizontal="center" vertical="center" wrapText="1"/>
      <protection locked="0"/>
    </xf>
    <xf numFmtId="0" fontId="35" fillId="0" borderId="15" xfId="0" applyFont="1" applyFill="1" applyBorder="1" applyAlignment="1">
      <alignment horizontal="right" vertical="center" wrapText="1"/>
    </xf>
    <xf numFmtId="0" fontId="23" fillId="0" borderId="14" xfId="67" applyFont="1" applyFill="1" applyBorder="1" applyAlignment="1">
      <alignment horizontal="center" vertical="center" wrapText="1"/>
      <protection/>
    </xf>
    <xf numFmtId="0" fontId="23" fillId="0" borderId="28" xfId="67" applyFont="1" applyFill="1" applyBorder="1" applyAlignment="1">
      <alignment horizontal="center" vertical="center" wrapText="1"/>
      <protection/>
    </xf>
    <xf numFmtId="0" fontId="31" fillId="0" borderId="14" xfId="67" applyFont="1" applyFill="1" applyBorder="1" applyAlignment="1">
      <alignment horizontal="center" vertical="center"/>
      <protection/>
    </xf>
    <xf numFmtId="49" fontId="31" fillId="0" borderId="14" xfId="67" applyNumberFormat="1" applyFont="1" applyFill="1" applyBorder="1" applyAlignment="1">
      <alignment horizontal="center" vertical="center"/>
      <protection/>
    </xf>
    <xf numFmtId="186" fontId="31" fillId="0" borderId="14" xfId="67" applyNumberFormat="1" applyFont="1" applyFill="1" applyBorder="1" applyAlignment="1">
      <alignment horizontal="center" vertical="center"/>
      <protection/>
    </xf>
    <xf numFmtId="2" fontId="31" fillId="0" borderId="14" xfId="67" applyNumberFormat="1" applyFont="1" applyFill="1" applyBorder="1" applyAlignment="1">
      <alignment horizontal="center" vertical="center"/>
      <protection/>
    </xf>
    <xf numFmtId="186" fontId="23" fillId="0" borderId="14" xfId="67" applyNumberFormat="1" applyFont="1" applyFill="1" applyBorder="1" applyAlignment="1">
      <alignment horizontal="center" vertical="center"/>
      <protection/>
    </xf>
    <xf numFmtId="10" fontId="23" fillId="0" borderId="14" xfId="67" applyNumberFormat="1" applyFont="1" applyFill="1" applyBorder="1" applyAlignment="1">
      <alignment horizontal="center" vertical="center" wrapText="1"/>
      <protection/>
    </xf>
    <xf numFmtId="186" fontId="38" fillId="0" borderId="14" xfId="67" applyNumberFormat="1" applyFont="1" applyFill="1" applyBorder="1" applyAlignment="1">
      <alignment horizontal="center" vertical="center"/>
      <protection/>
    </xf>
    <xf numFmtId="186" fontId="33" fillId="0" borderId="0" xfId="67" applyNumberFormat="1" applyFont="1" applyFill="1">
      <alignment/>
      <protection/>
    </xf>
    <xf numFmtId="0" fontId="27" fillId="0" borderId="29" xfId="67" applyFont="1" applyFill="1" applyBorder="1" applyAlignment="1">
      <alignment horizontal="center" vertical="center" wrapText="1"/>
      <protection/>
    </xf>
    <xf numFmtId="0" fontId="27" fillId="0" borderId="30" xfId="0" applyFont="1" applyBorder="1" applyAlignment="1">
      <alignment vertical="center" wrapText="1"/>
    </xf>
    <xf numFmtId="0" fontId="27" fillId="0" borderId="30" xfId="0" applyFont="1" applyBorder="1" applyAlignment="1" applyProtection="1">
      <alignment horizontal="center" vertical="center" wrapText="1"/>
      <protection locked="0"/>
    </xf>
    <xf numFmtId="2" fontId="34" fillId="0" borderId="30" xfId="0" applyNumberFormat="1" applyFont="1" applyFill="1" applyBorder="1" applyAlignment="1">
      <alignment horizontal="center" vertical="center" wrapText="1"/>
    </xf>
    <xf numFmtId="186" fontId="28" fillId="0" borderId="30" xfId="0" applyNumberFormat="1" applyFont="1" applyFill="1" applyBorder="1" applyAlignment="1">
      <alignment horizontal="center" vertical="center"/>
    </xf>
    <xf numFmtId="186" fontId="28" fillId="0" borderId="31" xfId="0" applyNumberFormat="1" applyFont="1" applyFill="1" applyBorder="1" applyAlignment="1">
      <alignment horizontal="center" vertical="center"/>
    </xf>
    <xf numFmtId="186" fontId="28" fillId="0" borderId="32" xfId="0" applyNumberFormat="1" applyFont="1" applyFill="1" applyBorder="1" applyAlignment="1">
      <alignment horizontal="center" vertical="center"/>
    </xf>
    <xf numFmtId="186" fontId="28" fillId="0" borderId="33" xfId="0" applyNumberFormat="1" applyFont="1" applyFill="1" applyBorder="1" applyAlignment="1">
      <alignment horizontal="center" vertical="center"/>
    </xf>
    <xf numFmtId="0" fontId="27" fillId="0" borderId="34" xfId="67" applyFont="1" applyFill="1" applyBorder="1" applyAlignment="1">
      <alignment horizontal="center" vertical="center" wrapText="1"/>
      <protection/>
    </xf>
    <xf numFmtId="186" fontId="33" fillId="0" borderId="14" xfId="67" applyNumberFormat="1" applyFont="1" applyFill="1" applyBorder="1" applyAlignment="1">
      <alignment horizontal="center" vertical="center"/>
      <protection/>
    </xf>
    <xf numFmtId="2" fontId="28" fillId="0" borderId="0" xfId="67" applyNumberFormat="1" applyFont="1" applyFill="1">
      <alignment/>
      <protection/>
    </xf>
    <xf numFmtId="186" fontId="28" fillId="0" borderId="0" xfId="67" applyNumberFormat="1" applyFont="1" applyFill="1">
      <alignment/>
      <protection/>
    </xf>
    <xf numFmtId="0" fontId="27" fillId="0" borderId="15" xfId="0" applyFont="1" applyFill="1" applyBorder="1" applyAlignment="1">
      <alignment horizontal="left" vertical="center" wrapText="1"/>
    </xf>
    <xf numFmtId="2" fontId="28" fillId="0" borderId="35" xfId="0" applyNumberFormat="1" applyFont="1" applyFill="1" applyBorder="1" applyAlignment="1">
      <alignment horizontal="center" vertical="center"/>
    </xf>
    <xf numFmtId="2" fontId="28" fillId="0" borderId="23" xfId="0" applyNumberFormat="1" applyFont="1" applyFill="1" applyBorder="1" applyAlignment="1">
      <alignment horizontal="center" vertical="center"/>
    </xf>
    <xf numFmtId="2" fontId="28" fillId="0" borderId="36" xfId="0" applyNumberFormat="1" applyFont="1" applyFill="1" applyBorder="1" applyAlignment="1">
      <alignment horizontal="center" vertical="center"/>
    </xf>
    <xf numFmtId="2" fontId="28" fillId="0" borderId="37" xfId="0" applyNumberFormat="1" applyFont="1" applyFill="1" applyBorder="1" applyAlignment="1">
      <alignment horizontal="center" vertical="center"/>
    </xf>
    <xf numFmtId="0" fontId="27" fillId="0" borderId="14" xfId="0" applyFont="1" applyFill="1" applyBorder="1" applyAlignment="1">
      <alignment horizontal="center" vertical="center"/>
    </xf>
    <xf numFmtId="186" fontId="28" fillId="0" borderId="14" xfId="67" applyNumberFormat="1" applyFont="1" applyFill="1" applyBorder="1" applyAlignment="1">
      <alignment horizontal="center" vertical="center"/>
      <protection/>
    </xf>
    <xf numFmtId="1" fontId="48" fillId="0" borderId="15" xfId="105" applyNumberFormat="1" applyFont="1" applyFill="1" applyBorder="1" applyAlignment="1">
      <alignment horizontal="center" vertical="center"/>
      <protection/>
    </xf>
    <xf numFmtId="49" fontId="27" fillId="0" borderId="16" xfId="96" applyNumberFormat="1" applyFont="1" applyFill="1" applyBorder="1" applyAlignment="1">
      <alignment horizontal="center" vertical="center" wrapText="1"/>
      <protection/>
    </xf>
    <xf numFmtId="0" fontId="27" fillId="0" borderId="14" xfId="96" applyFont="1" applyFill="1" applyBorder="1" applyAlignment="1">
      <alignment horizontal="left" vertical="center" wrapText="1"/>
      <protection/>
    </xf>
    <xf numFmtId="0" fontId="27" fillId="0" borderId="14" xfId="0" applyFont="1" applyFill="1" applyBorder="1" applyAlignment="1">
      <alignment horizontal="center" vertical="center" wrapText="1"/>
    </xf>
    <xf numFmtId="0" fontId="26" fillId="0" borderId="0" xfId="67" applyFont="1" applyFill="1" applyBorder="1" applyAlignment="1">
      <alignment horizontal="left" vertical="center" wrapText="1"/>
      <protection/>
    </xf>
    <xf numFmtId="186" fontId="26" fillId="0" borderId="0" xfId="67" applyNumberFormat="1" applyFont="1" applyFill="1" applyBorder="1" applyAlignment="1">
      <alignment horizontal="center" vertical="center"/>
      <protection/>
    </xf>
    <xf numFmtId="14" fontId="27" fillId="0" borderId="0" xfId="67" applyNumberFormat="1" applyFont="1" applyFill="1" applyBorder="1" applyAlignment="1">
      <alignment horizontal="center" vertical="center"/>
      <protection/>
    </xf>
    <xf numFmtId="186" fontId="28" fillId="0" borderId="0" xfId="67" applyNumberFormat="1" applyFont="1" applyFill="1" applyBorder="1" applyAlignment="1">
      <alignment horizontal="center" vertical="center"/>
      <protection/>
    </xf>
    <xf numFmtId="186" fontId="28" fillId="0" borderId="0" xfId="0" applyNumberFormat="1" applyFont="1" applyAlignment="1">
      <alignment horizontal="center" vertical="center"/>
    </xf>
    <xf numFmtId="0" fontId="22" fillId="0" borderId="10" xfId="106" applyFont="1" applyFill="1" applyBorder="1" applyAlignment="1">
      <alignment horizontal="right"/>
      <protection/>
    </xf>
    <xf numFmtId="0" fontId="22" fillId="0" borderId="10" xfId="106" applyFont="1" applyFill="1" applyBorder="1" applyAlignment="1">
      <alignment horizontal="center"/>
      <protection/>
    </xf>
    <xf numFmtId="0" fontId="27" fillId="0" borderId="0" xfId="67" applyFont="1" applyFill="1" applyBorder="1" applyAlignment="1">
      <alignment horizontal="center" vertical="center"/>
      <protection/>
    </xf>
    <xf numFmtId="188" fontId="22" fillId="0" borderId="10" xfId="106" applyNumberFormat="1" applyFont="1" applyFill="1" applyBorder="1" applyAlignment="1">
      <alignment horizontal="center" vertical="center" wrapText="1"/>
      <protection/>
    </xf>
    <xf numFmtId="0" fontId="26" fillId="0" borderId="0" xfId="67" applyFont="1" applyFill="1" applyBorder="1" applyAlignment="1">
      <alignment horizontal="left" vertical="center"/>
      <protection/>
    </xf>
    <xf numFmtId="0" fontId="25" fillId="0" borderId="10" xfId="106" applyFont="1" applyFill="1" applyBorder="1" applyAlignment="1">
      <alignment/>
      <protection/>
    </xf>
    <xf numFmtId="188" fontId="25" fillId="0" borderId="10" xfId="106" applyNumberFormat="1" applyFont="1" applyFill="1" applyBorder="1" applyAlignment="1">
      <alignment horizontal="center" vertical="center" wrapText="1"/>
      <protection/>
    </xf>
    <xf numFmtId="0" fontId="23" fillId="0" borderId="0" xfId="106" applyFont="1" applyFill="1" applyBorder="1" applyAlignment="1">
      <alignment horizontal="center"/>
      <protection/>
    </xf>
    <xf numFmtId="187" fontId="23" fillId="0" borderId="0" xfId="106" applyNumberFormat="1" applyFont="1" applyFill="1" applyBorder="1" applyAlignment="1">
      <alignment horizontal="center" vertical="center" wrapText="1"/>
      <protection/>
    </xf>
    <xf numFmtId="0" fontId="25" fillId="0" borderId="10" xfId="106" applyFont="1" applyFill="1" applyBorder="1" applyAlignment="1">
      <alignment horizontal="left"/>
      <protection/>
    </xf>
    <xf numFmtId="0" fontId="23" fillId="0" borderId="10" xfId="106" applyFont="1" applyFill="1" applyBorder="1" applyAlignment="1">
      <alignment horizontal="left" vertical="center"/>
      <protection/>
    </xf>
    <xf numFmtId="0" fontId="23" fillId="0" borderId="10" xfId="106" applyFont="1" applyFill="1" applyBorder="1" applyAlignment="1">
      <alignment horizontal="center" vertical="center" wrapText="1"/>
      <protection/>
    </xf>
    <xf numFmtId="0" fontId="24" fillId="0" borderId="14" xfId="106" applyFont="1" applyFill="1" applyBorder="1" applyAlignment="1">
      <alignment horizontal="center" vertical="center"/>
      <protection/>
    </xf>
    <xf numFmtId="0" fontId="24" fillId="0" borderId="14" xfId="106" applyFont="1" applyFill="1" applyBorder="1" applyAlignment="1">
      <alignment horizontal="left" vertical="center" wrapText="1"/>
      <protection/>
    </xf>
    <xf numFmtId="186" fontId="24" fillId="0" borderId="14" xfId="106" applyNumberFormat="1" applyFont="1" applyFill="1" applyBorder="1" applyAlignment="1">
      <alignment horizontal="center" vertical="center" wrapText="1"/>
      <protection/>
    </xf>
    <xf numFmtId="0" fontId="23" fillId="0" borderId="14" xfId="106" applyFont="1" applyFill="1" applyBorder="1" applyAlignment="1">
      <alignment horizontal="center"/>
      <protection/>
    </xf>
    <xf numFmtId="187" fontId="23" fillId="0" borderId="14" xfId="106" applyNumberFormat="1" applyFont="1" applyFill="1" applyBorder="1" applyAlignment="1">
      <alignment horizontal="center" vertical="center" wrapText="1"/>
      <protection/>
    </xf>
    <xf numFmtId="187" fontId="23" fillId="0" borderId="10" xfId="106" applyNumberFormat="1" applyFont="1" applyFill="1" applyBorder="1" applyAlignment="1">
      <alignment horizontal="center" vertical="center" wrapText="1"/>
      <protection/>
    </xf>
    <xf numFmtId="0" fontId="23" fillId="0" borderId="10" xfId="106" applyFont="1" applyFill="1" applyBorder="1" applyAlignment="1">
      <alignment horizontal="left" vertical="center" wrapText="1"/>
      <protection/>
    </xf>
    <xf numFmtId="0" fontId="20" fillId="0" borderId="0" xfId="67" applyFont="1" applyFill="1" applyBorder="1" applyAlignment="1">
      <alignment horizontal="center"/>
      <protection/>
    </xf>
    <xf numFmtId="0" fontId="1" fillId="0" borderId="0" xfId="67" applyFont="1" applyFill="1" applyBorder="1" applyAlignment="1">
      <alignment horizontal="center"/>
      <protection/>
    </xf>
    <xf numFmtId="0" fontId="1" fillId="0" borderId="0" xfId="67" applyFont="1" applyFill="1" applyBorder="1" applyAlignment="1">
      <alignment horizontal="center" vertical="center" wrapText="1"/>
      <protection/>
    </xf>
    <xf numFmtId="0" fontId="21" fillId="0" borderId="0" xfId="67" applyFont="1" applyFill="1" applyBorder="1" applyAlignment="1">
      <alignment horizontal="center" vertical="center"/>
      <protection/>
    </xf>
    <xf numFmtId="0" fontId="22" fillId="0" borderId="0" xfId="67" applyFont="1" applyFill="1" applyBorder="1" applyAlignment="1">
      <alignment horizontal="center" wrapText="1"/>
      <protection/>
    </xf>
    <xf numFmtId="0" fontId="23" fillId="0" borderId="10" xfId="67" applyFont="1" applyFill="1" applyBorder="1" applyAlignment="1">
      <alignment horizontal="center" vertical="center" wrapText="1"/>
      <protection/>
    </xf>
    <xf numFmtId="0" fontId="23" fillId="0" borderId="14" xfId="67" applyFont="1" applyFill="1" applyBorder="1" applyAlignment="1">
      <alignment horizontal="right" vertical="center"/>
      <protection/>
    </xf>
    <xf numFmtId="0" fontId="31" fillId="0" borderId="14" xfId="67" applyFont="1" applyFill="1" applyBorder="1" applyAlignment="1">
      <alignment horizontal="right" vertical="center"/>
      <protection/>
    </xf>
    <xf numFmtId="0" fontId="31" fillId="0" borderId="14" xfId="67" applyNumberFormat="1" applyFont="1" applyFill="1" applyBorder="1" applyAlignment="1">
      <alignment vertical="center" wrapText="1"/>
      <protection/>
    </xf>
    <xf numFmtId="186" fontId="28" fillId="0" borderId="0" xfId="67" applyNumberFormat="1" applyFont="1" applyBorder="1" applyAlignment="1">
      <alignment horizontal="center" vertical="center"/>
      <protection/>
    </xf>
    <xf numFmtId="0" fontId="38" fillId="0" borderId="14" xfId="67" applyFont="1" applyFill="1" applyBorder="1" applyAlignment="1">
      <alignment horizontal="right" vertical="center"/>
      <protection/>
    </xf>
    <xf numFmtId="186" fontId="1" fillId="0" borderId="0" xfId="67" applyNumberFormat="1" applyFont="1" applyBorder="1" applyAlignment="1">
      <alignment horizontal="center" vertical="center" wrapText="1"/>
      <protection/>
    </xf>
    <xf numFmtId="190" fontId="23" fillId="0" borderId="0" xfId="67" applyNumberFormat="1" applyFont="1" applyBorder="1" applyAlignment="1">
      <alignment horizontal="center" vertical="center"/>
      <protection/>
    </xf>
    <xf numFmtId="0" fontId="25" fillId="0" borderId="10" xfId="67" applyFont="1" applyFill="1" applyBorder="1" applyAlignment="1">
      <alignment horizontal="center" vertical="center" wrapText="1"/>
      <protection/>
    </xf>
    <xf numFmtId="0" fontId="25" fillId="0" borderId="38" xfId="67" applyFont="1" applyFill="1" applyBorder="1" applyAlignment="1">
      <alignment horizontal="center" vertical="center" wrapText="1"/>
      <protection/>
    </xf>
    <xf numFmtId="186" fontId="25" fillId="0" borderId="38" xfId="67" applyNumberFormat="1" applyFont="1" applyFill="1" applyBorder="1" applyAlignment="1">
      <alignment horizontal="center" vertical="center"/>
      <protection/>
    </xf>
    <xf numFmtId="186" fontId="25" fillId="0" borderId="10" xfId="67" applyNumberFormat="1" applyFont="1" applyFill="1" applyBorder="1" applyAlignment="1">
      <alignment horizontal="center" vertical="center"/>
      <protection/>
    </xf>
    <xf numFmtId="0" fontId="22" fillId="0" borderId="11" xfId="67" applyFont="1" applyFill="1" applyBorder="1" applyAlignment="1">
      <alignment horizontal="center" vertical="center" wrapText="1"/>
      <protection/>
    </xf>
    <xf numFmtId="0" fontId="30" fillId="0" borderId="10" xfId="67" applyFont="1" applyFill="1" applyBorder="1" applyAlignment="1">
      <alignment horizontal="center" vertical="center"/>
      <protection/>
    </xf>
    <xf numFmtId="0" fontId="25" fillId="0" borderId="0" xfId="67" applyFont="1" applyFill="1" applyBorder="1" applyAlignment="1">
      <alignment horizontal="center" vertical="center" wrapText="1"/>
      <protection/>
    </xf>
    <xf numFmtId="0" fontId="23" fillId="0" borderId="14" xfId="67" applyFont="1" applyFill="1" applyBorder="1" applyAlignment="1">
      <alignment horizontal="center" vertical="center" wrapText="1"/>
      <protection/>
    </xf>
    <xf numFmtId="0" fontId="23" fillId="0" borderId="28" xfId="67" applyFont="1" applyFill="1" applyBorder="1" applyAlignment="1">
      <alignment horizontal="center" vertical="center" wrapText="1"/>
      <protection/>
    </xf>
    <xf numFmtId="0" fontId="25" fillId="0" borderId="38" xfId="106" applyFont="1" applyFill="1" applyBorder="1" applyAlignment="1">
      <alignment horizontal="center" vertical="center" wrapText="1"/>
      <protection/>
    </xf>
    <xf numFmtId="0" fontId="25" fillId="0" borderId="10" xfId="106" applyFont="1" applyFill="1" applyBorder="1" applyAlignment="1">
      <alignment horizontal="center" vertical="center" wrapText="1"/>
      <protection/>
    </xf>
    <xf numFmtId="14" fontId="25" fillId="0" borderId="39" xfId="67" applyNumberFormat="1" applyFont="1" applyFill="1" applyBorder="1" applyAlignment="1">
      <alignment horizontal="center" vertical="center"/>
      <protection/>
    </xf>
    <xf numFmtId="14" fontId="25" fillId="0" borderId="40" xfId="67" applyNumberFormat="1" applyFont="1" applyFill="1" applyBorder="1" applyAlignment="1">
      <alignment horizontal="center" vertical="center"/>
      <protection/>
    </xf>
    <xf numFmtId="0" fontId="33" fillId="0" borderId="14" xfId="67" applyFont="1" applyFill="1" applyBorder="1" applyAlignment="1">
      <alignment horizontal="center" vertical="center" wrapText="1"/>
      <protection/>
    </xf>
    <xf numFmtId="0" fontId="35" fillId="0" borderId="29"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3" fillId="0" borderId="14" xfId="67" applyFont="1" applyFill="1" applyBorder="1" applyAlignment="1">
      <alignment horizontal="center" vertical="center"/>
      <protection/>
    </xf>
    <xf numFmtId="0" fontId="33" fillId="0" borderId="28" xfId="67" applyFont="1" applyFill="1" applyBorder="1" applyAlignment="1">
      <alignment vertical="center" wrapText="1"/>
      <protection/>
    </xf>
    <xf numFmtId="0" fontId="33" fillId="0" borderId="14" xfId="67" applyFont="1" applyFill="1" applyBorder="1" applyAlignment="1">
      <alignment vertical="center" wrapText="1"/>
      <protection/>
    </xf>
    <xf numFmtId="0" fontId="40" fillId="0" borderId="0" xfId="95" applyFont="1" applyFill="1" applyBorder="1" applyAlignment="1">
      <alignment horizontal="left" vertical="center" wrapText="1"/>
      <protection/>
    </xf>
    <xf numFmtId="0" fontId="33" fillId="0" borderId="29" xfId="67" applyFont="1" applyFill="1" applyBorder="1" applyAlignment="1">
      <alignment horizontal="center" vertical="center"/>
      <protection/>
    </xf>
    <xf numFmtId="0" fontId="35" fillId="0" borderId="41" xfId="67" applyFont="1" applyFill="1" applyBorder="1" applyAlignment="1">
      <alignment horizontal="right"/>
      <protection/>
    </xf>
    <xf numFmtId="0" fontId="35" fillId="0" borderId="42" xfId="67" applyFont="1" applyFill="1" applyBorder="1" applyAlignment="1">
      <alignment horizontal="right"/>
      <protection/>
    </xf>
    <xf numFmtId="0" fontId="35" fillId="0" borderId="43" xfId="67" applyFont="1" applyFill="1" applyBorder="1" applyAlignment="1">
      <alignment horizontal="right"/>
      <protection/>
    </xf>
    <xf numFmtId="186" fontId="27" fillId="0" borderId="0" xfId="67" applyNumberFormat="1" applyFont="1" applyFill="1" applyBorder="1" applyAlignment="1">
      <alignment horizontal="center" vertical="center"/>
      <protection/>
    </xf>
    <xf numFmtId="0" fontId="40" fillId="0" borderId="0" xfId="95" applyFont="1" applyFill="1" applyBorder="1" applyAlignment="1">
      <alignment vertical="center" wrapText="1"/>
      <protection/>
    </xf>
    <xf numFmtId="186" fontId="33" fillId="0" borderId="19" xfId="67" applyNumberFormat="1" applyFont="1" applyFill="1" applyBorder="1" applyAlignment="1">
      <alignment horizontal="center" vertical="center"/>
      <protection/>
    </xf>
    <xf numFmtId="186" fontId="33" fillId="0" borderId="44" xfId="67" applyNumberFormat="1" applyFont="1" applyFill="1" applyBorder="1" applyAlignment="1">
      <alignment horizontal="center" vertical="center"/>
      <protection/>
    </xf>
    <xf numFmtId="186" fontId="33" fillId="0" borderId="20" xfId="67" applyNumberFormat="1" applyFont="1" applyFill="1" applyBorder="1" applyAlignment="1">
      <alignment horizontal="center" vertical="center"/>
      <protection/>
    </xf>
    <xf numFmtId="0" fontId="33" fillId="0" borderId="41" xfId="67" applyFont="1" applyFill="1" applyBorder="1" applyAlignment="1">
      <alignment horizontal="right"/>
      <protection/>
    </xf>
    <xf numFmtId="0" fontId="33" fillId="0" borderId="42" xfId="67" applyFont="1" applyFill="1" applyBorder="1" applyAlignment="1">
      <alignment horizontal="right"/>
      <protection/>
    </xf>
    <xf numFmtId="0" fontId="33" fillId="0" borderId="43" xfId="67" applyFont="1" applyFill="1" applyBorder="1" applyAlignment="1">
      <alignment horizontal="right"/>
      <protection/>
    </xf>
    <xf numFmtId="0" fontId="35" fillId="0" borderId="45" xfId="67" applyFont="1" applyFill="1" applyBorder="1" applyAlignment="1">
      <alignment horizontal="right"/>
      <protection/>
    </xf>
    <xf numFmtId="0" fontId="35" fillId="0" borderId="46" xfId="67" applyFont="1" applyFill="1" applyBorder="1" applyAlignment="1">
      <alignment horizontal="right"/>
      <protection/>
    </xf>
    <xf numFmtId="0" fontId="25" fillId="0" borderId="10" xfId="67" applyFont="1" applyFill="1" applyBorder="1" applyAlignment="1">
      <alignment horizontal="center" vertical="center"/>
      <protection/>
    </xf>
    <xf numFmtId="186" fontId="25" fillId="0" borderId="10" xfId="67" applyNumberFormat="1" applyFont="1" applyFill="1" applyBorder="1" applyAlignment="1">
      <alignment horizontal="center" vertical="center"/>
      <protection/>
    </xf>
    <xf numFmtId="14" fontId="27" fillId="0" borderId="13" xfId="67" applyNumberFormat="1" applyFont="1" applyFill="1" applyBorder="1" applyAlignment="1">
      <alignment horizontal="center" vertical="center"/>
      <protection/>
    </xf>
    <xf numFmtId="186" fontId="33" fillId="0" borderId="29" xfId="67" applyNumberFormat="1" applyFont="1" applyFill="1" applyBorder="1" applyAlignment="1">
      <alignment horizontal="left" vertical="center" wrapText="1" shrinkToFit="1"/>
      <protection/>
    </xf>
    <xf numFmtId="186" fontId="33" fillId="0" borderId="28" xfId="67" applyNumberFormat="1" applyFont="1" applyFill="1" applyBorder="1" applyAlignment="1">
      <alignment horizontal="left" vertical="center" wrapText="1" shrinkToFit="1"/>
      <protection/>
    </xf>
    <xf numFmtId="186" fontId="33" fillId="0" borderId="29" xfId="67" applyNumberFormat="1" applyFont="1" applyFill="1" applyBorder="1" applyAlignment="1">
      <alignment horizontal="center" vertical="center" textRotation="90" wrapText="1" shrinkToFit="1"/>
      <protection/>
    </xf>
    <xf numFmtId="186" fontId="33" fillId="0" borderId="28" xfId="67" applyNumberFormat="1" applyFont="1" applyFill="1" applyBorder="1" applyAlignment="1">
      <alignment horizontal="center" vertical="center" textRotation="90" wrapText="1" shrinkToFit="1"/>
      <protection/>
    </xf>
    <xf numFmtId="186" fontId="33" fillId="0" borderId="19" xfId="67" applyNumberFormat="1" applyFont="1" applyFill="1" applyBorder="1" applyAlignment="1">
      <alignment horizontal="center" vertical="center" wrapText="1" shrinkToFit="1"/>
      <protection/>
    </xf>
    <xf numFmtId="186" fontId="33" fillId="0" borderId="44" xfId="67" applyNumberFormat="1" applyFont="1" applyFill="1" applyBorder="1" applyAlignment="1">
      <alignment horizontal="center" vertical="center" wrapText="1" shrinkToFit="1"/>
      <protection/>
    </xf>
    <xf numFmtId="186" fontId="33" fillId="0" borderId="20" xfId="67" applyNumberFormat="1" applyFont="1" applyFill="1" applyBorder="1" applyAlignment="1">
      <alignment horizontal="center" vertical="center" wrapText="1" shrinkToFit="1"/>
      <protection/>
    </xf>
    <xf numFmtId="0" fontId="32" fillId="0" borderId="0" xfId="67" applyFont="1" applyFill="1" applyBorder="1" applyAlignment="1">
      <alignment horizontal="center" vertical="center"/>
      <protection/>
    </xf>
    <xf numFmtId="0" fontId="28" fillId="0" borderId="0" xfId="67" applyFont="1" applyFill="1" applyBorder="1" applyAlignment="1">
      <alignment horizontal="center" vertical="center"/>
      <protection/>
    </xf>
    <xf numFmtId="186" fontId="25" fillId="0" borderId="10" xfId="67" applyNumberFormat="1" applyFont="1" applyFill="1" applyBorder="1" applyAlignment="1">
      <alignment horizontal="center" vertical="center" wrapText="1"/>
      <protection/>
    </xf>
    <xf numFmtId="186" fontId="33" fillId="0" borderId="10" xfId="67" applyNumberFormat="1" applyFont="1" applyFill="1" applyBorder="1" applyAlignment="1">
      <alignment horizontal="center" vertical="center"/>
      <protection/>
    </xf>
    <xf numFmtId="1" fontId="33" fillId="0" borderId="29" xfId="67" applyNumberFormat="1" applyFont="1" applyFill="1" applyBorder="1" applyAlignment="1">
      <alignment horizontal="center" vertical="center" textRotation="90" wrapText="1" shrinkToFit="1"/>
      <protection/>
    </xf>
    <xf numFmtId="1" fontId="33" fillId="0" borderId="28" xfId="67" applyNumberFormat="1" applyFont="1" applyFill="1" applyBorder="1" applyAlignment="1">
      <alignment horizontal="center" vertical="center" textRotation="90" wrapText="1" shrinkToFit="1"/>
      <protection/>
    </xf>
    <xf numFmtId="1" fontId="33" fillId="0" borderId="14" xfId="67" applyNumberFormat="1" applyFont="1" applyFill="1" applyBorder="1" applyAlignment="1">
      <alignment horizontal="center" vertical="center" textRotation="90" wrapText="1" shrinkToFit="1"/>
      <protection/>
    </xf>
    <xf numFmtId="186" fontId="33" fillId="0" borderId="14" xfId="67" applyNumberFormat="1" applyFont="1" applyFill="1" applyBorder="1" applyAlignment="1">
      <alignment horizontal="left" vertical="center" wrapText="1" shrinkToFit="1"/>
      <protection/>
    </xf>
    <xf numFmtId="186" fontId="33" fillId="0" borderId="14" xfId="67" applyNumberFormat="1" applyFont="1" applyFill="1" applyBorder="1" applyAlignment="1">
      <alignment horizontal="center" vertical="center" textRotation="90" wrapText="1" shrinkToFit="1"/>
      <protection/>
    </xf>
    <xf numFmtId="186" fontId="33" fillId="0" borderId="14" xfId="67" applyNumberFormat="1" applyFont="1" applyFill="1" applyBorder="1" applyAlignment="1">
      <alignment horizontal="center" vertical="center" wrapText="1" shrinkToFit="1"/>
      <protection/>
    </xf>
    <xf numFmtId="186" fontId="33" fillId="0" borderId="14" xfId="67" applyNumberFormat="1" applyFont="1" applyFill="1" applyBorder="1" applyAlignment="1">
      <alignment horizontal="center" vertical="center"/>
      <protection/>
    </xf>
    <xf numFmtId="0" fontId="33" fillId="0" borderId="21" xfId="67" applyFont="1" applyFill="1" applyBorder="1" applyAlignment="1">
      <alignment horizontal="right" vertical="center"/>
      <protection/>
    </xf>
    <xf numFmtId="0" fontId="33" fillId="0" borderId="29" xfId="67" applyFont="1" applyFill="1" applyBorder="1" applyAlignment="1">
      <alignment horizontal="center" vertical="center" wrapText="1"/>
      <protection/>
    </xf>
    <xf numFmtId="0" fontId="33" fillId="0" borderId="47" xfId="67" applyFont="1" applyFill="1" applyBorder="1" applyAlignment="1">
      <alignment horizontal="center" vertical="center"/>
      <protection/>
    </xf>
    <xf numFmtId="49" fontId="33" fillId="0" borderId="47" xfId="67" applyNumberFormat="1" applyFont="1" applyFill="1" applyBorder="1" applyAlignment="1">
      <alignment vertical="center" wrapText="1"/>
      <protection/>
    </xf>
    <xf numFmtId="187" fontId="1" fillId="0" borderId="0" xfId="0" applyNumberFormat="1" applyFont="1" applyAlignment="1">
      <alignment horizontal="center" vertical="center"/>
    </xf>
    <xf numFmtId="0" fontId="27" fillId="0" borderId="0" xfId="95" applyFont="1" applyAlignment="1">
      <alignment horizontal="left" vertical="center" wrapText="1"/>
      <protection/>
    </xf>
    <xf numFmtId="0" fontId="27" fillId="0" borderId="0" xfId="0" applyFont="1" applyAlignment="1">
      <alignment horizontal="left" vertical="center" wrapText="1"/>
    </xf>
    <xf numFmtId="0" fontId="37" fillId="0" borderId="0" xfId="0" applyFont="1" applyAlignment="1">
      <alignment horizontal="left" vertical="center" wrapText="1"/>
    </xf>
    <xf numFmtId="0" fontId="27" fillId="0" borderId="0" xfId="0" applyFont="1" applyAlignment="1">
      <alignment/>
    </xf>
    <xf numFmtId="186" fontId="1" fillId="0" borderId="0" xfId="0" applyNumberFormat="1" applyFont="1" applyAlignment="1">
      <alignment horizontal="center"/>
    </xf>
    <xf numFmtId="186" fontId="1" fillId="0" borderId="0" xfId="0" applyNumberFormat="1" applyFont="1" applyAlignment="1">
      <alignment horizontal="center" vertical="center" wrapText="1"/>
    </xf>
    <xf numFmtId="0" fontId="21" fillId="0" borderId="0" xfId="0" applyFont="1" applyFill="1" applyBorder="1" applyAlignment="1">
      <alignment horizontal="center" vertical="center"/>
    </xf>
    <xf numFmtId="0" fontId="22" fillId="0" borderId="0" xfId="0" applyFont="1" applyFill="1" applyBorder="1" applyAlignment="1">
      <alignment horizontal="center" wrapText="1"/>
    </xf>
    <xf numFmtId="0" fontId="1" fillId="0" borderId="0" xfId="106" applyFont="1" applyBorder="1" applyAlignment="1">
      <alignment horizontal="center" vertical="center"/>
      <protection/>
    </xf>
    <xf numFmtId="0" fontId="23" fillId="0" borderId="48" xfId="106" applyFont="1" applyBorder="1" applyAlignment="1">
      <alignment horizontal="left" vertical="center" wrapText="1"/>
      <protection/>
    </xf>
    <xf numFmtId="0" fontId="23" fillId="0" borderId="48" xfId="0" applyFont="1" applyFill="1" applyBorder="1" applyAlignment="1">
      <alignment horizontal="center" vertical="center" wrapText="1"/>
    </xf>
    <xf numFmtId="0" fontId="23" fillId="0" borderId="48" xfId="106" applyFont="1" applyBorder="1" applyAlignment="1">
      <alignment horizontal="center" vertical="center" wrapText="1"/>
      <protection/>
    </xf>
    <xf numFmtId="2" fontId="51" fillId="0" borderId="14" xfId="67" applyNumberFormat="1" applyFont="1" applyFill="1" applyBorder="1" applyAlignment="1">
      <alignment horizontal="center" vertical="center" wrapText="1"/>
      <protection/>
    </xf>
    <xf numFmtId="0" fontId="52" fillId="0" borderId="0" xfId="95" applyFont="1" applyFill="1" applyBorder="1" applyAlignment="1">
      <alignment horizontal="left" vertical="center" wrapText="1"/>
      <protection/>
    </xf>
    <xf numFmtId="2" fontId="52" fillId="0" borderId="0" xfId="67" applyNumberFormat="1" applyFont="1" applyFill="1" applyAlignment="1">
      <alignment horizontal="center" vertical="center"/>
      <protection/>
    </xf>
    <xf numFmtId="2" fontId="51" fillId="0" borderId="15" xfId="0" applyNumberFormat="1" applyFont="1" applyFill="1" applyBorder="1" applyAlignment="1">
      <alignment horizontal="center" vertical="center" wrapText="1"/>
    </xf>
    <xf numFmtId="0" fontId="52" fillId="0" borderId="0" xfId="67" applyFont="1" applyAlignment="1">
      <alignment vertical="center"/>
      <protection/>
    </xf>
    <xf numFmtId="0" fontId="52" fillId="0" borderId="0" xfId="67" applyFont="1" applyFill="1">
      <alignment/>
      <protection/>
    </xf>
  </cellXfs>
  <cellStyles count="116">
    <cellStyle name="Normal" xfId="0"/>
    <cellStyle name="20% - Accent1" xfId="15"/>
    <cellStyle name="20% - Accent2" xfId="16"/>
    <cellStyle name="20% - Accent3" xfId="17"/>
    <cellStyle name="20% - Accent4" xfId="18"/>
    <cellStyle name="20% - Accent5" xfId="19"/>
    <cellStyle name="20% - Accent6" xfId="20"/>
    <cellStyle name="20% - Izcēlums1" xfId="21"/>
    <cellStyle name="20% - Izcēlums2" xfId="22"/>
    <cellStyle name="20% - Izcēlums3" xfId="23"/>
    <cellStyle name="20% - Izcēlums4" xfId="24"/>
    <cellStyle name="20% - Izcēlums5" xfId="25"/>
    <cellStyle name="20% - Izcēlums6" xfId="26"/>
    <cellStyle name="40% - Accent1" xfId="27"/>
    <cellStyle name="40% - Accent2" xfId="28"/>
    <cellStyle name="40% - Accent3" xfId="29"/>
    <cellStyle name="40% - Accent4" xfId="30"/>
    <cellStyle name="40% - Accent5" xfId="31"/>
    <cellStyle name="40% - Accent6" xfId="32"/>
    <cellStyle name="40% - Izcēlums1" xfId="33"/>
    <cellStyle name="40% - Izcēlums2" xfId="34"/>
    <cellStyle name="40% - Izcēlums3" xfId="35"/>
    <cellStyle name="40% - Izcēlums4" xfId="36"/>
    <cellStyle name="40% - Izcēlums5" xfId="37"/>
    <cellStyle name="40% - Izcēlums6" xfId="38"/>
    <cellStyle name="60% - Accent1" xfId="39"/>
    <cellStyle name="60% - Accent2" xfId="40"/>
    <cellStyle name="60% - Accent3" xfId="41"/>
    <cellStyle name="60% - Accent4" xfId="42"/>
    <cellStyle name="60% - Accent5" xfId="43"/>
    <cellStyle name="60% - Accent6" xfId="44"/>
    <cellStyle name="60% - Izcēlums1" xfId="45"/>
    <cellStyle name="60% - Izcēlums2" xfId="46"/>
    <cellStyle name="60% - Izcēlums3" xfId="47"/>
    <cellStyle name="60% - Izcēlums4" xfId="48"/>
    <cellStyle name="60% - Izcēlums5" xfId="49"/>
    <cellStyle name="60% - Izcēlums6" xfId="50"/>
    <cellStyle name="Accent1" xfId="51"/>
    <cellStyle name="Accent2" xfId="52"/>
    <cellStyle name="Accent3" xfId="53"/>
    <cellStyle name="Accent4" xfId="54"/>
    <cellStyle name="Accent5" xfId="55"/>
    <cellStyle name="Accent6" xfId="56"/>
    <cellStyle name="Aprēķināšana" xfId="57"/>
    <cellStyle name="Bad" xfId="58"/>
    <cellStyle name="Brīdinājuma teksts" xfId="59"/>
    <cellStyle name="Calculation" xfId="60"/>
    <cellStyle name="Check Cell" xfId="61"/>
    <cellStyle name="Comma" xfId="62"/>
    <cellStyle name="Comma [0]" xfId="63"/>
    <cellStyle name="Comma 3" xfId="64"/>
    <cellStyle name="Currency" xfId="65"/>
    <cellStyle name="Currency [0]" xfId="66"/>
    <cellStyle name="Excel Built-in Normal"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Ievade" xfId="76"/>
    <cellStyle name="Input" xfId="77"/>
    <cellStyle name="Izcēlums1" xfId="78"/>
    <cellStyle name="Izcēlums2" xfId="79"/>
    <cellStyle name="Izcēlums3" xfId="80"/>
    <cellStyle name="Izcēlums4" xfId="81"/>
    <cellStyle name="Izcēlums5" xfId="82"/>
    <cellStyle name="Izcēlums6" xfId="83"/>
    <cellStyle name="Izvade" xfId="84"/>
    <cellStyle name="Kopsumma" xfId="85"/>
    <cellStyle name="Labs" xfId="86"/>
    <cellStyle name="Linked Cell" xfId="87"/>
    <cellStyle name="Neitrāls" xfId="88"/>
    <cellStyle name="Neutral" xfId="89"/>
    <cellStyle name="Normal 10" xfId="90"/>
    <cellStyle name="Normal 11" xfId="91"/>
    <cellStyle name="Normal 15" xfId="92"/>
    <cellStyle name="Normal 18" xfId="93"/>
    <cellStyle name="Normal 19" xfId="94"/>
    <cellStyle name="Normal 2" xfId="95"/>
    <cellStyle name="Normal 2 2" xfId="96"/>
    <cellStyle name="Normal 2 4" xfId="97"/>
    <cellStyle name="Normal 2_U1" xfId="98"/>
    <cellStyle name="Normal 3" xfId="99"/>
    <cellStyle name="Normal 34" xfId="100"/>
    <cellStyle name="Normal 35" xfId="101"/>
    <cellStyle name="Normal 5" xfId="102"/>
    <cellStyle name="Normal 9" xfId="103"/>
    <cellStyle name="Normal_Bill x.1" xfId="104"/>
    <cellStyle name="Normal_demontāža" xfId="105"/>
    <cellStyle name="Normal_Sheet1" xfId="106"/>
    <cellStyle name="Nosaukums" xfId="107"/>
    <cellStyle name="Note" xfId="108"/>
    <cellStyle name="Output" xfId="109"/>
    <cellStyle name="Output 2" xfId="110"/>
    <cellStyle name="Parastais_Pērses iela, Baldone, Zvārdes, Mārupe" xfId="111"/>
    <cellStyle name="Paskaidrojošs teksts" xfId="112"/>
    <cellStyle name="Pārbaudes šūna" xfId="113"/>
    <cellStyle name="Percent" xfId="114"/>
    <cellStyle name="Percent 2" xfId="115"/>
    <cellStyle name="Piezīme" xfId="116"/>
    <cellStyle name="Saistīta šūna" xfId="117"/>
    <cellStyle name="Sisestus" xfId="118"/>
    <cellStyle name="Slikts" xfId="119"/>
    <cellStyle name="Stils 1" xfId="120"/>
    <cellStyle name="Style 1" xfId="121"/>
    <cellStyle name="Title" xfId="122"/>
    <cellStyle name="Total" xfId="123"/>
    <cellStyle name="Virsraksts 1" xfId="124"/>
    <cellStyle name="Virsraksts 2" xfId="125"/>
    <cellStyle name="Virsraksts 3" xfId="126"/>
    <cellStyle name="Virsraksts 4" xfId="127"/>
    <cellStyle name="Warning Text" xfId="128"/>
    <cellStyle name="Обычный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5"/>
  <sheetViews>
    <sheetView tabSelected="1" view="pageBreakPreview" zoomScale="130" zoomScaleNormal="85" zoomScaleSheetLayoutView="130" zoomScalePageLayoutView="0" workbookViewId="0" topLeftCell="A1">
      <selection activeCell="E65" sqref="E65"/>
    </sheetView>
  </sheetViews>
  <sheetFormatPr defaultColWidth="9.140625" defaultRowHeight="15"/>
  <cols>
    <col min="1" max="6" width="9.140625" style="1" customWidth="1"/>
    <col min="7" max="7" width="10.8515625" style="1" customWidth="1"/>
    <col min="8" max="8" width="6.421875" style="1" customWidth="1"/>
    <col min="9" max="9" width="2.57421875" style="1" customWidth="1"/>
    <col min="10" max="10" width="11.421875" style="1" customWidth="1"/>
    <col min="11" max="11" width="6.421875" style="1" hidden="1" customWidth="1"/>
    <col min="12" max="12" width="11.7109375" style="1" bestFit="1" customWidth="1"/>
    <col min="13" max="16384" width="9.140625" style="1" customWidth="1"/>
  </cols>
  <sheetData>
    <row r="1" spans="8:11" ht="18">
      <c r="H1" s="198" t="s">
        <v>46</v>
      </c>
      <c r="I1" s="198"/>
      <c r="J1" s="198"/>
      <c r="K1" s="198"/>
    </row>
    <row r="2" spans="8:11" ht="36.75" customHeight="1">
      <c r="H2" s="199" t="s">
        <v>47</v>
      </c>
      <c r="I2" s="199"/>
      <c r="J2" s="199"/>
      <c r="K2" s="199"/>
    </row>
    <row r="3" spans="8:11" ht="27" customHeight="1">
      <c r="H3" s="200" t="s">
        <v>48</v>
      </c>
      <c r="I3" s="200"/>
      <c r="J3" s="200"/>
      <c r="K3" s="200"/>
    </row>
    <row r="7" spans="1:11" ht="15">
      <c r="A7" s="201" t="s">
        <v>49</v>
      </c>
      <c r="B7" s="201"/>
      <c r="C7" s="201"/>
      <c r="D7" s="201"/>
      <c r="E7" s="201"/>
      <c r="F7" s="201"/>
      <c r="G7" s="201"/>
      <c r="H7" s="201"/>
      <c r="I7" s="201"/>
      <c r="J7" s="201"/>
      <c r="K7" s="201"/>
    </row>
    <row r="8" spans="1:11" ht="29.25" customHeight="1">
      <c r="A8" s="202" t="str">
        <f>D10</f>
        <v>MĀRUPES NOVADA GERBERU IELAS SPORTA LAUKUMA REKONSTRUKCIJA</v>
      </c>
      <c r="B8" s="202"/>
      <c r="C8" s="202"/>
      <c r="D8" s="202"/>
      <c r="E8" s="202"/>
      <c r="F8" s="202"/>
      <c r="G8" s="202"/>
      <c r="H8" s="202"/>
      <c r="I8" s="202"/>
      <c r="J8" s="202"/>
      <c r="K8" s="202"/>
    </row>
    <row r="9" spans="1:11" ht="12.75">
      <c r="A9" s="2"/>
      <c r="B9" s="2"/>
      <c r="C9" s="2"/>
      <c r="D9" s="2"/>
      <c r="E9" s="2"/>
      <c r="F9" s="2"/>
      <c r="G9" s="3"/>
      <c r="H9" s="3"/>
      <c r="I9" s="3"/>
      <c r="J9" s="3"/>
      <c r="K9" s="3"/>
    </row>
    <row r="10" spans="1:11" ht="56.25" customHeight="1">
      <c r="A10" s="197" t="s">
        <v>50</v>
      </c>
      <c r="B10" s="197"/>
      <c r="C10" s="197"/>
      <c r="D10" s="203" t="s">
        <v>200</v>
      </c>
      <c r="E10" s="203"/>
      <c r="F10" s="203"/>
      <c r="G10" s="203"/>
      <c r="H10" s="203"/>
      <c r="I10" s="203"/>
      <c r="J10" s="203"/>
      <c r="K10" s="203"/>
    </row>
    <row r="11" spans="1:11" ht="12.75" customHeight="1">
      <c r="A11" s="197" t="s">
        <v>51</v>
      </c>
      <c r="B11" s="197"/>
      <c r="C11" s="197"/>
      <c r="D11" s="190" t="s">
        <v>201</v>
      </c>
      <c r="E11" s="190"/>
      <c r="F11" s="190"/>
      <c r="G11" s="190"/>
      <c r="H11" s="190"/>
      <c r="I11" s="190"/>
      <c r="J11" s="190"/>
      <c r="K11" s="190"/>
    </row>
    <row r="12" spans="1:11" ht="12.75" customHeight="1">
      <c r="A12" s="189" t="s">
        <v>52</v>
      </c>
      <c r="B12" s="189"/>
      <c r="C12" s="189"/>
      <c r="D12" s="190" t="s">
        <v>3</v>
      </c>
      <c r="E12" s="190"/>
      <c r="F12" s="190"/>
      <c r="G12" s="190"/>
      <c r="H12" s="190"/>
      <c r="I12" s="190"/>
      <c r="J12" s="190"/>
      <c r="K12" s="190"/>
    </row>
    <row r="13" spans="5:11" ht="12.75" customHeight="1">
      <c r="E13" s="4"/>
      <c r="F13" s="4"/>
      <c r="G13" s="189" t="s">
        <v>53</v>
      </c>
      <c r="H13" s="189"/>
      <c r="I13" s="189"/>
      <c r="J13" s="196"/>
      <c r="K13" s="196"/>
    </row>
    <row r="14" spans="1:11" ht="12.75">
      <c r="A14" s="5"/>
      <c r="B14" s="5"/>
      <c r="C14" s="5"/>
      <c r="D14" s="6"/>
      <c r="E14" s="6"/>
      <c r="F14" s="6"/>
      <c r="G14" s="6"/>
      <c r="H14" s="6"/>
      <c r="I14" s="6"/>
      <c r="J14" s="6"/>
      <c r="K14" s="6"/>
    </row>
    <row r="15" spans="1:11" ht="12.75" customHeight="1">
      <c r="A15" s="194" t="s">
        <v>54</v>
      </c>
      <c r="B15" s="194"/>
      <c r="C15" s="194" t="s">
        <v>55</v>
      </c>
      <c r="D15" s="194"/>
      <c r="E15" s="194"/>
      <c r="F15" s="194"/>
      <c r="G15" s="194"/>
      <c r="H15" s="195" t="s">
        <v>56</v>
      </c>
      <c r="I15" s="195"/>
      <c r="J15" s="195"/>
      <c r="K15" s="195"/>
    </row>
    <row r="16" spans="1:11" ht="57.75" customHeight="1">
      <c r="A16" s="191">
        <v>1</v>
      </c>
      <c r="B16" s="191"/>
      <c r="C16" s="192" t="str">
        <f>D10</f>
        <v>MĀRUPES NOVADA GERBERU IELAS SPORTA LAUKUMA REKONSTRUKCIJA</v>
      </c>
      <c r="D16" s="192"/>
      <c r="E16" s="192"/>
      <c r="F16" s="192"/>
      <c r="G16" s="192"/>
      <c r="H16" s="193"/>
      <c r="I16" s="193"/>
      <c r="J16" s="193"/>
      <c r="K16" s="193"/>
    </row>
    <row r="17" spans="1:11" ht="12.75" customHeight="1">
      <c r="A17" s="107"/>
      <c r="B17" s="107"/>
      <c r="C17" s="186"/>
      <c r="D17" s="186"/>
      <c r="E17" s="186"/>
      <c r="F17" s="186"/>
      <c r="G17" s="186"/>
      <c r="H17" s="187"/>
      <c r="I17" s="187"/>
      <c r="J17" s="187"/>
      <c r="K17" s="187"/>
    </row>
    <row r="18" spans="1:11" ht="14.25" customHeight="1">
      <c r="A18" s="7" t="s">
        <v>145</v>
      </c>
      <c r="B18" s="7"/>
      <c r="C18" s="7"/>
      <c r="D18" s="7"/>
      <c r="E18" s="7"/>
      <c r="F18" s="7"/>
      <c r="G18" s="8">
        <v>0.03</v>
      </c>
      <c r="H18" s="185"/>
      <c r="I18" s="185"/>
      <c r="J18" s="185"/>
      <c r="K18" s="185"/>
    </row>
    <row r="19" spans="1:11" ht="14.25" customHeight="1">
      <c r="A19" s="188" t="s">
        <v>59</v>
      </c>
      <c r="B19" s="188"/>
      <c r="C19" s="188"/>
      <c r="D19" s="188"/>
      <c r="E19" s="188"/>
      <c r="F19" s="188"/>
      <c r="G19" s="188"/>
      <c r="H19" s="185"/>
      <c r="I19" s="185"/>
      <c r="J19" s="185"/>
      <c r="K19" s="185"/>
    </row>
    <row r="20" spans="1:11" ht="14.25" customHeight="1">
      <c r="A20" s="184" t="s">
        <v>58</v>
      </c>
      <c r="B20" s="184"/>
      <c r="C20" s="184"/>
      <c r="D20" s="184"/>
      <c r="E20" s="184"/>
      <c r="F20" s="184"/>
      <c r="G20" s="8">
        <v>0.21</v>
      </c>
      <c r="H20" s="185"/>
      <c r="I20" s="185"/>
      <c r="J20" s="185"/>
      <c r="K20" s="185"/>
    </row>
    <row r="21" spans="1:11" ht="15" customHeight="1">
      <c r="A21" s="180"/>
      <c r="B21" s="180"/>
      <c r="C21" s="179" t="s">
        <v>57</v>
      </c>
      <c r="D21" s="179"/>
      <c r="E21" s="179"/>
      <c r="F21" s="179"/>
      <c r="G21" s="179"/>
      <c r="H21" s="182"/>
      <c r="I21" s="182"/>
      <c r="J21" s="182"/>
      <c r="K21" s="108"/>
    </row>
    <row r="22" spans="1:11" ht="15">
      <c r="A22" s="9"/>
      <c r="B22" s="9"/>
      <c r="C22" s="9"/>
      <c r="D22" s="9"/>
      <c r="E22" s="9"/>
      <c r="F22" s="9"/>
      <c r="G22" s="9"/>
      <c r="H22" s="10"/>
      <c r="I22" s="10"/>
      <c r="J22" s="10"/>
      <c r="K22" s="10"/>
    </row>
    <row r="23" spans="1:11" ht="15">
      <c r="A23" s="9"/>
      <c r="B23" s="9"/>
      <c r="C23" s="9"/>
      <c r="D23" s="9"/>
      <c r="E23" s="9"/>
      <c r="F23" s="9"/>
      <c r="G23" s="9"/>
      <c r="H23" s="10"/>
      <c r="I23" s="10"/>
      <c r="J23" s="10"/>
      <c r="K23" s="10"/>
    </row>
    <row r="24" spans="1:11" ht="15">
      <c r="A24" s="9"/>
      <c r="B24" s="9"/>
      <c r="C24" s="9"/>
      <c r="D24" s="9"/>
      <c r="E24" s="9"/>
      <c r="F24" s="9"/>
      <c r="G24" s="9"/>
      <c r="H24" s="10"/>
      <c r="I24" s="10"/>
      <c r="J24" s="10"/>
      <c r="K24" s="10"/>
    </row>
    <row r="25" spans="1:11" ht="15">
      <c r="A25" s="9"/>
      <c r="B25" s="9"/>
      <c r="C25" s="9"/>
      <c r="D25" s="9"/>
      <c r="E25" s="9"/>
      <c r="F25" s="9"/>
      <c r="G25" s="9"/>
      <c r="H25" s="10"/>
      <c r="I25" s="10"/>
      <c r="J25" s="10"/>
      <c r="K25" s="10"/>
    </row>
    <row r="26" spans="1:11" ht="14.25">
      <c r="A26" s="11"/>
      <c r="B26" s="11"/>
      <c r="C26" s="12"/>
      <c r="D26" s="12"/>
      <c r="E26" s="12"/>
      <c r="F26" s="12"/>
      <c r="G26" s="13"/>
      <c r="H26" s="13"/>
      <c r="I26" s="13"/>
      <c r="J26" s="13"/>
      <c r="K26" s="13"/>
    </row>
    <row r="27" spans="1:11" ht="14.25">
      <c r="A27" s="183"/>
      <c r="B27" s="183"/>
      <c r="C27" s="175"/>
      <c r="D27" s="175"/>
      <c r="E27" s="175"/>
      <c r="F27" s="175"/>
      <c r="G27" s="175"/>
      <c r="H27" s="175"/>
      <c r="I27" s="176"/>
      <c r="J27" s="176"/>
      <c r="K27" s="176"/>
    </row>
    <row r="28" spans="1:11" ht="12.75">
      <c r="A28" s="181"/>
      <c r="B28" s="181"/>
      <c r="C28" s="177"/>
      <c r="D28" s="177"/>
      <c r="E28" s="177"/>
      <c r="F28" s="177"/>
      <c r="G28" s="177"/>
      <c r="H28" s="177"/>
      <c r="I28" s="177"/>
      <c r="J28" s="177"/>
      <c r="K28" s="14"/>
    </row>
    <row r="29" spans="1:11" ht="15">
      <c r="A29" s="15"/>
      <c r="B29" s="15"/>
      <c r="C29" s="16"/>
      <c r="D29" s="17"/>
      <c r="E29" s="17"/>
      <c r="F29" s="17"/>
      <c r="G29" s="17"/>
      <c r="H29" s="17"/>
      <c r="I29" s="17"/>
      <c r="J29" s="17"/>
      <c r="K29" s="17"/>
    </row>
    <row r="30" spans="1:11" ht="14.25">
      <c r="A30" s="11"/>
      <c r="B30" s="11"/>
      <c r="C30" s="12"/>
      <c r="D30" s="12"/>
      <c r="E30" s="12"/>
      <c r="F30" s="12"/>
      <c r="G30" s="13"/>
      <c r="H30" s="13"/>
      <c r="I30" s="13"/>
      <c r="J30" s="13"/>
      <c r="K30" s="13"/>
    </row>
    <row r="31" spans="1:11" ht="14.25">
      <c r="A31" s="183"/>
      <c r="B31" s="183"/>
      <c r="C31" s="175"/>
      <c r="D31" s="175"/>
      <c r="E31" s="175"/>
      <c r="F31" s="175"/>
      <c r="G31" s="175"/>
      <c r="H31" s="175"/>
      <c r="I31" s="176"/>
      <c r="J31" s="176"/>
      <c r="K31" s="176"/>
    </row>
    <row r="32" spans="1:11" ht="12.75">
      <c r="A32" s="181"/>
      <c r="B32" s="181"/>
      <c r="C32" s="177"/>
      <c r="D32" s="177"/>
      <c r="E32" s="178"/>
      <c r="F32" s="178"/>
      <c r="G32" s="178"/>
      <c r="H32" s="178"/>
      <c r="I32" s="177"/>
      <c r="J32" s="177"/>
      <c r="K32" s="14"/>
    </row>
    <row r="33" spans="1:11" ht="14.25">
      <c r="A33" s="11"/>
      <c r="B33" s="11"/>
      <c r="C33" s="12"/>
      <c r="D33" s="12"/>
      <c r="E33" s="12"/>
      <c r="F33" s="12"/>
      <c r="G33" s="13"/>
      <c r="H33" s="13"/>
      <c r="I33" s="13"/>
      <c r="J33" s="13"/>
      <c r="K33" s="13"/>
    </row>
    <row r="34" spans="1:11" ht="14.25">
      <c r="A34" s="11"/>
      <c r="B34" s="11"/>
      <c r="C34" s="12"/>
      <c r="D34" s="12"/>
      <c r="E34" s="12"/>
      <c r="F34" s="12"/>
      <c r="G34" s="13"/>
      <c r="H34" s="13"/>
      <c r="I34" s="13"/>
      <c r="J34" s="13"/>
      <c r="K34" s="13"/>
    </row>
    <row r="35" spans="1:11" ht="13.5" customHeight="1">
      <c r="A35" s="174"/>
      <c r="B35" s="174"/>
      <c r="C35" s="175"/>
      <c r="D35" s="175"/>
      <c r="E35" s="175"/>
      <c r="F35" s="175"/>
      <c r="G35" s="175"/>
      <c r="H35" s="175"/>
      <c r="I35" s="176"/>
      <c r="J35" s="176"/>
      <c r="K35" s="176"/>
    </row>
    <row r="36" spans="1:11" ht="17.25" customHeight="1">
      <c r="A36" s="174"/>
      <c r="B36" s="174"/>
      <c r="C36" s="177"/>
      <c r="D36" s="177"/>
      <c r="E36" s="178"/>
      <c r="F36" s="178"/>
      <c r="G36" s="178"/>
      <c r="H36" s="178"/>
      <c r="I36" s="177"/>
      <c r="J36" s="177"/>
      <c r="K36" s="14"/>
    </row>
    <row r="37" spans="1:11" ht="14.25">
      <c r="A37" s="11"/>
      <c r="B37" s="11"/>
      <c r="C37" s="12"/>
      <c r="D37" s="12"/>
      <c r="E37" s="12"/>
      <c r="F37" s="12"/>
      <c r="G37" s="13"/>
      <c r="H37" s="13"/>
      <c r="I37" s="13"/>
      <c r="J37" s="13"/>
      <c r="K37" s="13"/>
    </row>
    <row r="38" spans="1:11" ht="14.25">
      <c r="A38" s="11"/>
      <c r="B38" s="11"/>
      <c r="C38" s="12"/>
      <c r="D38" s="12"/>
      <c r="E38" s="12"/>
      <c r="F38" s="12"/>
      <c r="G38" s="13"/>
      <c r="H38" s="13"/>
      <c r="I38" s="13"/>
      <c r="J38" s="13"/>
      <c r="K38" s="13"/>
    </row>
    <row r="65" ht="12.75">
      <c r="E65" s="288">
        <v>392</v>
      </c>
    </row>
  </sheetData>
  <sheetProtection selectLockedCells="1" selectUnlockedCells="1"/>
  <mergeCells count="52">
    <mergeCell ref="A11:C11"/>
    <mergeCell ref="D11:K11"/>
    <mergeCell ref="H1:K1"/>
    <mergeCell ref="H2:K2"/>
    <mergeCell ref="H3:K3"/>
    <mergeCell ref="A7:K7"/>
    <mergeCell ref="A8:K8"/>
    <mergeCell ref="A10:C10"/>
    <mergeCell ref="D10:K10"/>
    <mergeCell ref="A12:C12"/>
    <mergeCell ref="D12:K12"/>
    <mergeCell ref="A16:B16"/>
    <mergeCell ref="C16:G16"/>
    <mergeCell ref="H16:K16"/>
    <mergeCell ref="A15:B15"/>
    <mergeCell ref="C15:G15"/>
    <mergeCell ref="H15:K15"/>
    <mergeCell ref="G13:I13"/>
    <mergeCell ref="J13:K13"/>
    <mergeCell ref="E31:H31"/>
    <mergeCell ref="A20:F20"/>
    <mergeCell ref="H20:K20"/>
    <mergeCell ref="C17:G17"/>
    <mergeCell ref="H17:K17"/>
    <mergeCell ref="H18:K18"/>
    <mergeCell ref="H19:K19"/>
    <mergeCell ref="A19:G19"/>
    <mergeCell ref="I28:J28"/>
    <mergeCell ref="A27:B27"/>
    <mergeCell ref="C27:D27"/>
    <mergeCell ref="E27:H27"/>
    <mergeCell ref="I27:K27"/>
    <mergeCell ref="A28:B28"/>
    <mergeCell ref="C28:D28"/>
    <mergeCell ref="E28:H28"/>
    <mergeCell ref="C21:G21"/>
    <mergeCell ref="A21:B21"/>
    <mergeCell ref="A32:B32"/>
    <mergeCell ref="C32:D32"/>
    <mergeCell ref="E32:H32"/>
    <mergeCell ref="H21:J21"/>
    <mergeCell ref="I31:K31"/>
    <mergeCell ref="A31:B31"/>
    <mergeCell ref="C31:D31"/>
    <mergeCell ref="I32:J32"/>
    <mergeCell ref="A35:B36"/>
    <mergeCell ref="C35:D35"/>
    <mergeCell ref="E35:H35"/>
    <mergeCell ref="I35:K35"/>
    <mergeCell ref="C36:D36"/>
    <mergeCell ref="E36:H36"/>
    <mergeCell ref="I36:J36"/>
  </mergeCells>
  <printOptions/>
  <pageMargins left="1" right="0.39375" top="0.7479166666666667" bottom="0.747916666666666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C171"/>
  <sheetViews>
    <sheetView tabSelected="1" view="pageBreakPreview" zoomScale="115" zoomScaleSheetLayoutView="115" zoomScalePageLayoutView="0" workbookViewId="0" topLeftCell="B1">
      <selection activeCell="E65" sqref="E65"/>
    </sheetView>
  </sheetViews>
  <sheetFormatPr defaultColWidth="9.140625" defaultRowHeight="15"/>
  <cols>
    <col min="1" max="1" width="4.421875" style="18" hidden="1" customWidth="1"/>
    <col min="2" max="2" width="10.28125" style="18" customWidth="1"/>
    <col min="3" max="3" width="21.421875" style="18" bestFit="1" customWidth="1"/>
    <col min="4" max="4" width="9.140625" style="18" customWidth="1"/>
    <col min="5" max="5" width="7.8515625" style="18" customWidth="1"/>
    <col min="6" max="6" width="34.7109375" style="18" customWidth="1"/>
    <col min="7" max="7" width="12.7109375" style="18" customWidth="1"/>
    <col min="8" max="8" width="11.57421875" style="18" customWidth="1"/>
    <col min="9" max="9" width="11.7109375" style="18" bestFit="1" customWidth="1"/>
    <col min="10" max="10" width="12.140625" style="18" customWidth="1"/>
    <col min="11" max="11" width="11.140625" style="18" bestFit="1" customWidth="1"/>
    <col min="12" max="12" width="11.28125" style="19" bestFit="1" customWidth="1"/>
    <col min="13" max="13" width="11.421875" style="19" bestFit="1" customWidth="1"/>
    <col min="14" max="29" width="9.140625" style="19" customWidth="1"/>
    <col min="30" max="16384" width="9.140625" style="18" customWidth="1"/>
  </cols>
  <sheetData>
    <row r="1" spans="1:11" s="19" customFormat="1" ht="43.5" customHeight="1">
      <c r="A1" s="215" t="s">
        <v>200</v>
      </c>
      <c r="B1" s="215"/>
      <c r="C1" s="215"/>
      <c r="D1" s="215"/>
      <c r="E1" s="215"/>
      <c r="F1" s="215"/>
      <c r="G1" s="215"/>
      <c r="H1" s="215"/>
      <c r="I1" s="215"/>
      <c r="J1" s="215"/>
      <c r="K1" s="215"/>
    </row>
    <row r="2" spans="1:29" s="20" customFormat="1" ht="24" customHeight="1">
      <c r="A2" s="216" t="s">
        <v>103</v>
      </c>
      <c r="B2" s="216"/>
      <c r="C2" s="216"/>
      <c r="D2" s="216"/>
      <c r="E2" s="216"/>
      <c r="F2" s="216"/>
      <c r="G2" s="216"/>
      <c r="H2" s="216"/>
      <c r="I2" s="216"/>
      <c r="J2" s="216"/>
      <c r="K2" s="216"/>
      <c r="L2" s="19"/>
      <c r="M2" s="19"/>
      <c r="N2" s="19"/>
      <c r="O2" s="19"/>
      <c r="P2" s="19"/>
      <c r="Q2" s="19"/>
      <c r="R2" s="19"/>
      <c r="S2" s="19"/>
      <c r="T2" s="19"/>
      <c r="U2" s="19"/>
      <c r="V2" s="19"/>
      <c r="W2" s="19"/>
      <c r="X2" s="19"/>
      <c r="Y2" s="19"/>
      <c r="Z2" s="19"/>
      <c r="AA2" s="19"/>
      <c r="AB2" s="19"/>
      <c r="AC2" s="19"/>
    </row>
    <row r="3" spans="1:29" s="21" customFormat="1" ht="32.25" customHeight="1">
      <c r="A3" s="217" t="s">
        <v>104</v>
      </c>
      <c r="B3" s="217"/>
      <c r="C3" s="217"/>
      <c r="D3" s="212" t="s">
        <v>200</v>
      </c>
      <c r="E3" s="211"/>
      <c r="F3" s="211"/>
      <c r="G3" s="211"/>
      <c r="H3" s="211"/>
      <c r="I3" s="211"/>
      <c r="J3" s="211"/>
      <c r="K3" s="211"/>
      <c r="L3" s="19"/>
      <c r="M3" s="19"/>
      <c r="N3" s="19"/>
      <c r="O3" s="19"/>
      <c r="P3" s="19"/>
      <c r="Q3" s="19"/>
      <c r="R3" s="19"/>
      <c r="S3" s="19"/>
      <c r="T3" s="19"/>
      <c r="U3" s="19"/>
      <c r="V3" s="19"/>
      <c r="W3" s="19"/>
      <c r="X3" s="19"/>
      <c r="Y3" s="19"/>
      <c r="Z3" s="19"/>
      <c r="AA3" s="19"/>
      <c r="AB3" s="19"/>
      <c r="AC3" s="19"/>
    </row>
    <row r="4" spans="1:29" s="21" customFormat="1" ht="34.5" customHeight="1">
      <c r="A4" s="211" t="s">
        <v>55</v>
      </c>
      <c r="B4" s="211"/>
      <c r="C4" s="211"/>
      <c r="D4" s="212" t="str">
        <f>D3</f>
        <v>MĀRUPES NOVADA GERBERU IELAS SPORTA LAUKUMA REKONSTRUKCIJA</v>
      </c>
      <c r="E4" s="211"/>
      <c r="F4" s="211"/>
      <c r="G4" s="211"/>
      <c r="H4" s="211"/>
      <c r="I4" s="211"/>
      <c r="J4" s="211"/>
      <c r="K4" s="211"/>
      <c r="L4" s="19"/>
      <c r="M4" s="19"/>
      <c r="N4" s="19"/>
      <c r="O4" s="19"/>
      <c r="P4" s="19"/>
      <c r="Q4" s="19"/>
      <c r="R4" s="19"/>
      <c r="S4" s="19"/>
      <c r="T4" s="19"/>
      <c r="U4" s="19"/>
      <c r="V4" s="19"/>
      <c r="W4" s="19"/>
      <c r="X4" s="19"/>
      <c r="Y4" s="19"/>
      <c r="Z4" s="19"/>
      <c r="AA4" s="19"/>
      <c r="AB4" s="19"/>
      <c r="AC4" s="19"/>
    </row>
    <row r="5" spans="1:29" s="21" customFormat="1" ht="23.25" customHeight="1">
      <c r="A5" s="211" t="s">
        <v>105</v>
      </c>
      <c r="B5" s="211"/>
      <c r="C5" s="211"/>
      <c r="D5" s="220" t="s">
        <v>201</v>
      </c>
      <c r="E5" s="221"/>
      <c r="F5" s="221"/>
      <c r="G5" s="221"/>
      <c r="H5" s="221"/>
      <c r="I5" s="221"/>
      <c r="J5" s="221"/>
      <c r="K5" s="221"/>
      <c r="L5" s="19"/>
      <c r="M5" s="19"/>
      <c r="N5" s="19"/>
      <c r="O5" s="19"/>
      <c r="P5" s="19"/>
      <c r="Q5" s="19"/>
      <c r="R5" s="19"/>
      <c r="S5" s="19"/>
      <c r="T5" s="19"/>
      <c r="U5" s="19"/>
      <c r="V5" s="19"/>
      <c r="W5" s="19"/>
      <c r="X5" s="19"/>
      <c r="Y5" s="19"/>
      <c r="Z5" s="19"/>
      <c r="AA5" s="19"/>
      <c r="AB5" s="19"/>
      <c r="AC5" s="19"/>
    </row>
    <row r="6" spans="1:29" s="21" customFormat="1" ht="20.25" customHeight="1">
      <c r="A6" s="211" t="s">
        <v>106</v>
      </c>
      <c r="B6" s="211"/>
      <c r="C6" s="211"/>
      <c r="D6" s="213"/>
      <c r="E6" s="214"/>
      <c r="F6" s="214"/>
      <c r="G6" s="214"/>
      <c r="H6" s="214"/>
      <c r="I6" s="214"/>
      <c r="J6" s="214"/>
      <c r="K6" s="214"/>
      <c r="L6" s="19"/>
      <c r="M6" s="19"/>
      <c r="N6" s="19"/>
      <c r="O6" s="19"/>
      <c r="P6" s="19"/>
      <c r="Q6" s="19"/>
      <c r="R6" s="19"/>
      <c r="S6" s="19"/>
      <c r="T6" s="19"/>
      <c r="U6" s="19"/>
      <c r="V6" s="19"/>
      <c r="W6" s="19"/>
      <c r="X6" s="19"/>
      <c r="Y6" s="19"/>
      <c r="Z6" s="19"/>
      <c r="AA6" s="19"/>
      <c r="AB6" s="19"/>
      <c r="AC6" s="19"/>
    </row>
    <row r="7" spans="1:29" s="21" customFormat="1" ht="21" customHeight="1">
      <c r="A7" s="211" t="s">
        <v>107</v>
      </c>
      <c r="B7" s="211"/>
      <c r="C7" s="211"/>
      <c r="D7" s="213"/>
      <c r="E7" s="214"/>
      <c r="F7" s="214"/>
      <c r="G7" s="214"/>
      <c r="H7" s="214"/>
      <c r="I7" s="214"/>
      <c r="J7" s="214"/>
      <c r="K7" s="214"/>
      <c r="L7" s="19"/>
      <c r="M7" s="19"/>
      <c r="N7" s="19"/>
      <c r="O7" s="19"/>
      <c r="P7" s="19"/>
      <c r="Q7" s="19"/>
      <c r="R7" s="19"/>
      <c r="S7" s="19"/>
      <c r="T7" s="19"/>
      <c r="U7" s="19"/>
      <c r="V7" s="19"/>
      <c r="W7" s="19"/>
      <c r="X7" s="19"/>
      <c r="Y7" s="19"/>
      <c r="Z7" s="19"/>
      <c r="AA7" s="19"/>
      <c r="AB7" s="19"/>
      <c r="AC7" s="19"/>
    </row>
    <row r="8" spans="1:29" s="21" customFormat="1" ht="20.25" customHeight="1">
      <c r="A8" s="211" t="s">
        <v>53</v>
      </c>
      <c r="B8" s="211"/>
      <c r="C8" s="211"/>
      <c r="D8" s="222"/>
      <c r="E8" s="223"/>
      <c r="F8" s="223"/>
      <c r="G8" s="223"/>
      <c r="H8" s="223"/>
      <c r="I8" s="223"/>
      <c r="J8" s="223"/>
      <c r="K8" s="223"/>
      <c r="L8" s="19"/>
      <c r="M8" s="19"/>
      <c r="N8" s="19"/>
      <c r="O8" s="19"/>
      <c r="P8" s="19"/>
      <c r="Q8" s="19"/>
      <c r="R8" s="19"/>
      <c r="S8" s="19"/>
      <c r="T8" s="19"/>
      <c r="U8" s="19"/>
      <c r="V8" s="19"/>
      <c r="W8" s="19"/>
      <c r="X8" s="19"/>
      <c r="Y8" s="19"/>
      <c r="Z8" s="19"/>
      <c r="AA8" s="19"/>
      <c r="AB8" s="19"/>
      <c r="AC8" s="19"/>
    </row>
    <row r="9" spans="1:29" s="22" customFormat="1" ht="38.25" customHeight="1">
      <c r="A9" s="141" t="s">
        <v>108</v>
      </c>
      <c r="B9" s="141" t="s">
        <v>109</v>
      </c>
      <c r="C9" s="218" t="s">
        <v>110</v>
      </c>
      <c r="D9" s="219"/>
      <c r="E9" s="219"/>
      <c r="F9" s="219"/>
      <c r="G9" s="142" t="s">
        <v>111</v>
      </c>
      <c r="H9" s="142" t="s">
        <v>112</v>
      </c>
      <c r="I9" s="142" t="s">
        <v>113</v>
      </c>
      <c r="J9" s="142" t="s">
        <v>114</v>
      </c>
      <c r="K9" s="142" t="s">
        <v>115</v>
      </c>
      <c r="L9" s="19"/>
      <c r="M9" s="19"/>
      <c r="N9" s="19"/>
      <c r="O9" s="19"/>
      <c r="P9" s="19"/>
      <c r="Q9" s="19"/>
      <c r="R9" s="19"/>
      <c r="S9" s="19"/>
      <c r="T9" s="19"/>
      <c r="U9" s="19"/>
      <c r="V9" s="19"/>
      <c r="W9" s="19"/>
      <c r="X9" s="19"/>
      <c r="Y9" s="19"/>
      <c r="Z9" s="19"/>
      <c r="AA9" s="19"/>
      <c r="AB9" s="19"/>
      <c r="AC9" s="19"/>
    </row>
    <row r="10" spans="1:29" s="23" customFormat="1" ht="21.75" customHeight="1">
      <c r="A10" s="143">
        <v>1</v>
      </c>
      <c r="B10" s="144" t="s">
        <v>116</v>
      </c>
      <c r="C10" s="206" t="s">
        <v>316</v>
      </c>
      <c r="D10" s="206"/>
      <c r="E10" s="206"/>
      <c r="F10" s="206"/>
      <c r="G10" s="145">
        <f>H10+I10+J10</f>
        <v>0</v>
      </c>
      <c r="H10" s="145">
        <f>TS!M147</f>
        <v>0</v>
      </c>
      <c r="I10" s="145">
        <f>TS!N147</f>
        <v>0</v>
      </c>
      <c r="J10" s="145">
        <f>TS!O147</f>
        <v>0</v>
      </c>
      <c r="K10" s="145">
        <f>TS!L145</f>
        <v>0</v>
      </c>
      <c r="L10" s="19"/>
      <c r="M10" s="19"/>
      <c r="N10" s="19"/>
      <c r="O10" s="19"/>
      <c r="P10" s="19"/>
      <c r="Q10" s="19"/>
      <c r="R10" s="19"/>
      <c r="S10" s="19"/>
      <c r="T10" s="19"/>
      <c r="U10" s="19"/>
      <c r="V10" s="19"/>
      <c r="W10" s="19"/>
      <c r="X10" s="19"/>
      <c r="Y10" s="19"/>
      <c r="Z10" s="19"/>
      <c r="AA10" s="19"/>
      <c r="AB10" s="19"/>
      <c r="AC10" s="19"/>
    </row>
    <row r="11" spans="1:29" s="23" customFormat="1" ht="18.75" customHeight="1">
      <c r="A11" s="143" t="e">
        <f>#REF!+1</f>
        <v>#REF!</v>
      </c>
      <c r="B11" s="144" t="s">
        <v>117</v>
      </c>
      <c r="C11" s="206" t="s">
        <v>160</v>
      </c>
      <c r="D11" s="206"/>
      <c r="E11" s="206"/>
      <c r="F11" s="206"/>
      <c r="G11" s="145">
        <f>H11+I11+J11</f>
        <v>0</v>
      </c>
      <c r="H11" s="145">
        <f>ELT!M87</f>
        <v>0</v>
      </c>
      <c r="I11" s="145">
        <f>ELT!N87</f>
        <v>0</v>
      </c>
      <c r="J11" s="145">
        <f>ELT!O87</f>
        <v>0</v>
      </c>
      <c r="K11" s="145">
        <f>ELT!L85</f>
        <v>0</v>
      </c>
      <c r="L11" s="100"/>
      <c r="M11" s="19"/>
      <c r="N11" s="19"/>
      <c r="O11" s="19"/>
      <c r="P11" s="19"/>
      <c r="Q11" s="19"/>
      <c r="R11" s="19"/>
      <c r="S11" s="19"/>
      <c r="T11" s="19"/>
      <c r="U11" s="19"/>
      <c r="V11" s="19"/>
      <c r="W11" s="19"/>
      <c r="X11" s="19"/>
      <c r="Y11" s="19"/>
      <c r="Z11" s="19"/>
      <c r="AA11" s="19"/>
      <c r="AB11" s="19"/>
      <c r="AC11" s="19"/>
    </row>
    <row r="12" spans="1:29" s="23" customFormat="1" ht="21" customHeight="1">
      <c r="A12" s="143" t="e">
        <f>A11+1</f>
        <v>#REF!</v>
      </c>
      <c r="B12" s="144" t="s">
        <v>118</v>
      </c>
      <c r="C12" s="206" t="s">
        <v>126</v>
      </c>
      <c r="D12" s="206"/>
      <c r="E12" s="206"/>
      <c r="F12" s="206"/>
      <c r="G12" s="145">
        <f>H12+I12+J12</f>
        <v>0</v>
      </c>
      <c r="H12" s="146">
        <f>'U1'!M55</f>
        <v>0</v>
      </c>
      <c r="I12" s="146">
        <f>'U1'!N55</f>
        <v>0</v>
      </c>
      <c r="J12" s="146">
        <f>'U1'!O55</f>
        <v>0</v>
      </c>
      <c r="K12" s="146">
        <f>'U1'!L53</f>
        <v>0</v>
      </c>
      <c r="L12" s="19"/>
      <c r="M12" s="100"/>
      <c r="N12" s="19"/>
      <c r="O12" s="19"/>
      <c r="P12" s="19"/>
      <c r="Q12" s="19"/>
      <c r="R12" s="19"/>
      <c r="S12" s="19"/>
      <c r="T12" s="19"/>
      <c r="U12" s="19"/>
      <c r="V12" s="19"/>
      <c r="W12" s="19"/>
      <c r="X12" s="19"/>
      <c r="Y12" s="19"/>
      <c r="Z12" s="19"/>
      <c r="AA12" s="19"/>
      <c r="AB12" s="19"/>
      <c r="AC12" s="19"/>
    </row>
    <row r="13" spans="1:29" s="99" customFormat="1" ht="19.5" customHeight="1">
      <c r="A13" s="143" t="e">
        <f>A12+1</f>
        <v>#REF!</v>
      </c>
      <c r="B13" s="144" t="s">
        <v>119</v>
      </c>
      <c r="C13" s="206" t="s">
        <v>127</v>
      </c>
      <c r="D13" s="206"/>
      <c r="E13" s="206"/>
      <c r="F13" s="206"/>
      <c r="G13" s="145">
        <f>H13+I13+J13</f>
        <v>0</v>
      </c>
      <c r="H13" s="146">
        <f>'K1'!M58</f>
        <v>0</v>
      </c>
      <c r="I13" s="146">
        <f>'K1'!N58</f>
        <v>0</v>
      </c>
      <c r="J13" s="146">
        <f>'K1'!O58</f>
        <v>0</v>
      </c>
      <c r="K13" s="146">
        <f>'K1'!L56</f>
        <v>0</v>
      </c>
      <c r="L13" s="106"/>
      <c r="M13" s="19"/>
      <c r="N13" s="19"/>
      <c r="O13" s="19"/>
      <c r="P13" s="19"/>
      <c r="Q13" s="19"/>
      <c r="R13" s="19"/>
      <c r="S13" s="19"/>
      <c r="T13" s="19"/>
      <c r="U13" s="19"/>
      <c r="V13" s="19"/>
      <c r="W13" s="19"/>
      <c r="X13" s="19"/>
      <c r="Y13" s="19"/>
      <c r="Z13" s="19"/>
      <c r="AA13" s="19"/>
      <c r="AB13" s="19"/>
      <c r="AC13" s="19"/>
    </row>
    <row r="14" spans="1:29" s="23" customFormat="1" ht="23.25" customHeight="1">
      <c r="A14" s="143" t="e">
        <f>A13+1</f>
        <v>#REF!</v>
      </c>
      <c r="B14" s="144" t="s">
        <v>94</v>
      </c>
      <c r="C14" s="206" t="s">
        <v>130</v>
      </c>
      <c r="D14" s="206"/>
      <c r="E14" s="206"/>
      <c r="F14" s="206"/>
      <c r="G14" s="145">
        <f>H14+I14+J14</f>
        <v>0</v>
      </c>
      <c r="H14" s="146">
        <f>'K2'!M94</f>
        <v>0</v>
      </c>
      <c r="I14" s="146">
        <f>'K2'!N94</f>
        <v>0</v>
      </c>
      <c r="J14" s="146">
        <f>'K2'!O94</f>
        <v>0</v>
      </c>
      <c r="K14" s="146">
        <f>'K2'!L92</f>
        <v>0</v>
      </c>
      <c r="L14" s="19"/>
      <c r="M14" s="19"/>
      <c r="N14" s="19"/>
      <c r="O14" s="19"/>
      <c r="P14" s="19"/>
      <c r="Q14" s="19"/>
      <c r="R14" s="19"/>
      <c r="S14" s="19"/>
      <c r="T14" s="19"/>
      <c r="U14" s="19"/>
      <c r="V14" s="19"/>
      <c r="W14" s="19"/>
      <c r="X14" s="19"/>
      <c r="Y14" s="19"/>
      <c r="Z14" s="19"/>
      <c r="AA14" s="19"/>
      <c r="AB14" s="19"/>
      <c r="AC14" s="19"/>
    </row>
    <row r="15" spans="1:29" s="21" customFormat="1" ht="19.5" customHeight="1">
      <c r="A15" s="204" t="s">
        <v>57</v>
      </c>
      <c r="B15" s="204"/>
      <c r="C15" s="204"/>
      <c r="D15" s="204"/>
      <c r="E15" s="204"/>
      <c r="F15" s="204"/>
      <c r="G15" s="147">
        <f>SUM(G10:G14)</f>
        <v>0</v>
      </c>
      <c r="H15" s="147">
        <f>SUM(H10:H14)</f>
        <v>0</v>
      </c>
      <c r="I15" s="147">
        <f>SUM(I10:I14)</f>
        <v>0</v>
      </c>
      <c r="J15" s="147">
        <f>SUM(J10:J14)</f>
        <v>0</v>
      </c>
      <c r="K15" s="147">
        <f>SUM(K10:K14)</f>
        <v>0</v>
      </c>
      <c r="L15" s="19"/>
      <c r="M15" s="19"/>
      <c r="N15" s="19"/>
      <c r="O15" s="19"/>
      <c r="P15" s="19"/>
      <c r="Q15" s="19"/>
      <c r="R15" s="19"/>
      <c r="S15" s="19"/>
      <c r="T15" s="19"/>
      <c r="U15" s="19"/>
      <c r="V15" s="19"/>
      <c r="W15" s="19"/>
      <c r="X15" s="19"/>
      <c r="Y15" s="19"/>
      <c r="Z15" s="19"/>
      <c r="AA15" s="19"/>
      <c r="AB15" s="19"/>
      <c r="AC15" s="19"/>
    </row>
    <row r="16" spans="1:29" s="21" customFormat="1" ht="16.5" customHeight="1">
      <c r="A16" s="204" t="s">
        <v>120</v>
      </c>
      <c r="B16" s="204"/>
      <c r="C16" s="204"/>
      <c r="D16" s="204"/>
      <c r="E16" s="204"/>
      <c r="F16" s="148"/>
      <c r="G16" s="147">
        <f>ROUND(G15*F16,2)</f>
        <v>0</v>
      </c>
      <c r="H16" s="147"/>
      <c r="I16" s="147"/>
      <c r="J16" s="147"/>
      <c r="K16" s="147"/>
      <c r="L16" s="19"/>
      <c r="M16" s="19"/>
      <c r="N16" s="19"/>
      <c r="O16" s="19"/>
      <c r="P16" s="19"/>
      <c r="Q16" s="19"/>
      <c r="R16" s="19"/>
      <c r="S16" s="19"/>
      <c r="T16" s="19"/>
      <c r="U16" s="19"/>
      <c r="V16" s="19"/>
      <c r="W16" s="19"/>
      <c r="X16" s="19"/>
      <c r="Y16" s="19"/>
      <c r="Z16" s="19"/>
      <c r="AA16" s="19"/>
      <c r="AB16" s="19"/>
      <c r="AC16" s="19"/>
    </row>
    <row r="17" spans="1:29" s="24" customFormat="1" ht="13.5" customHeight="1">
      <c r="A17" s="205" t="s">
        <v>95</v>
      </c>
      <c r="B17" s="205"/>
      <c r="C17" s="205"/>
      <c r="D17" s="205"/>
      <c r="E17" s="205"/>
      <c r="F17" s="205"/>
      <c r="G17" s="145">
        <f>ROUND(G16*0.1,2)</f>
        <v>0</v>
      </c>
      <c r="H17" s="145"/>
      <c r="I17" s="145"/>
      <c r="J17" s="145"/>
      <c r="K17" s="145"/>
      <c r="L17" s="19"/>
      <c r="M17" s="19"/>
      <c r="N17" s="19"/>
      <c r="O17" s="19"/>
      <c r="P17" s="19"/>
      <c r="Q17" s="19"/>
      <c r="R17" s="19"/>
      <c r="S17" s="19"/>
      <c r="T17" s="19"/>
      <c r="U17" s="19"/>
      <c r="V17" s="19"/>
      <c r="W17" s="19"/>
      <c r="X17" s="19"/>
      <c r="Y17" s="19"/>
      <c r="Z17" s="19"/>
      <c r="AA17" s="19"/>
      <c r="AB17" s="19"/>
      <c r="AC17" s="19"/>
    </row>
    <row r="18" spans="1:29" s="21" customFormat="1" ht="19.5" customHeight="1">
      <c r="A18" s="204" t="s">
        <v>121</v>
      </c>
      <c r="B18" s="204"/>
      <c r="C18" s="204"/>
      <c r="D18" s="204"/>
      <c r="E18" s="204"/>
      <c r="F18" s="148"/>
      <c r="G18" s="147">
        <f>ROUND(G15*F18,2)</f>
        <v>0</v>
      </c>
      <c r="H18" s="147"/>
      <c r="I18" s="147"/>
      <c r="J18" s="147"/>
      <c r="K18" s="147"/>
      <c r="L18" s="19"/>
      <c r="M18" s="19"/>
      <c r="N18" s="19"/>
      <c r="O18" s="19"/>
      <c r="P18" s="19"/>
      <c r="Q18" s="19"/>
      <c r="R18" s="19"/>
      <c r="S18" s="19"/>
      <c r="T18" s="19"/>
      <c r="U18" s="19"/>
      <c r="V18" s="19"/>
      <c r="W18" s="19"/>
      <c r="X18" s="19"/>
      <c r="Y18" s="19"/>
      <c r="Z18" s="19"/>
      <c r="AA18" s="19"/>
      <c r="AB18" s="19"/>
      <c r="AC18" s="19"/>
    </row>
    <row r="19" spans="1:29" s="21" customFormat="1" ht="16.5" customHeight="1">
      <c r="A19" s="204" t="s">
        <v>161</v>
      </c>
      <c r="B19" s="204"/>
      <c r="C19" s="204"/>
      <c r="D19" s="204"/>
      <c r="E19" s="204"/>
      <c r="F19" s="148">
        <v>0.2359</v>
      </c>
      <c r="G19" s="147">
        <f>ROUND(H15*F19,2)</f>
        <v>0</v>
      </c>
      <c r="H19" s="147"/>
      <c r="I19" s="147"/>
      <c r="J19" s="147"/>
      <c r="K19" s="147"/>
      <c r="L19" s="19"/>
      <c r="M19" s="19"/>
      <c r="N19" s="19"/>
      <c r="O19" s="19"/>
      <c r="P19" s="19"/>
      <c r="Q19" s="19"/>
      <c r="R19" s="19"/>
      <c r="S19" s="19"/>
      <c r="T19" s="19"/>
      <c r="U19" s="19"/>
      <c r="V19" s="19"/>
      <c r="W19" s="19"/>
      <c r="X19" s="19"/>
      <c r="Y19" s="19"/>
      <c r="Z19" s="19"/>
      <c r="AA19" s="19"/>
      <c r="AB19" s="19"/>
      <c r="AC19" s="19"/>
    </row>
    <row r="20" spans="1:29" s="25" customFormat="1" ht="15" customHeight="1">
      <c r="A20" s="208" t="s">
        <v>57</v>
      </c>
      <c r="B20" s="208"/>
      <c r="C20" s="208"/>
      <c r="D20" s="208"/>
      <c r="E20" s="208"/>
      <c r="F20" s="208"/>
      <c r="G20" s="149">
        <f>G15+G16+G18+G19</f>
        <v>0</v>
      </c>
      <c r="H20" s="149"/>
      <c r="I20" s="149"/>
      <c r="J20" s="149"/>
      <c r="K20" s="149"/>
      <c r="L20" s="19"/>
      <c r="M20" s="19"/>
      <c r="N20" s="19"/>
      <c r="O20" s="19"/>
      <c r="P20" s="19"/>
      <c r="Q20" s="19"/>
      <c r="R20" s="19"/>
      <c r="S20" s="19"/>
      <c r="T20" s="19"/>
      <c r="U20" s="19"/>
      <c r="V20" s="19"/>
      <c r="W20" s="19"/>
      <c r="X20" s="19"/>
      <c r="Y20" s="19"/>
      <c r="Z20" s="19"/>
      <c r="AA20" s="19"/>
      <c r="AB20" s="19"/>
      <c r="AC20" s="19"/>
    </row>
    <row r="21" ht="8.25" customHeight="1"/>
    <row r="22" spans="1:11" ht="12.75" customHeight="1">
      <c r="A22" s="18" t="s">
        <v>60</v>
      </c>
      <c r="B22" s="112"/>
      <c r="C22" s="26"/>
      <c r="D22" s="26"/>
      <c r="E22" s="209"/>
      <c r="F22" s="209"/>
      <c r="G22" s="209"/>
      <c r="H22" s="27"/>
      <c r="I22" s="176"/>
      <c r="J22" s="176"/>
      <c r="K22" s="176"/>
    </row>
    <row r="23" spans="1:11" ht="12.75" customHeight="1">
      <c r="A23" s="28"/>
      <c r="C23" s="207"/>
      <c r="D23" s="207"/>
      <c r="E23" s="207"/>
      <c r="F23" s="207"/>
      <c r="G23" s="207"/>
      <c r="H23" s="29"/>
      <c r="I23" s="207"/>
      <c r="J23" s="207"/>
      <c r="K23" s="207"/>
    </row>
    <row r="24" spans="2:11" ht="12.75" customHeight="1">
      <c r="B24" s="30"/>
      <c r="C24" s="30"/>
      <c r="D24" s="30"/>
      <c r="E24" s="31"/>
      <c r="F24" s="32"/>
      <c r="G24" s="32"/>
      <c r="H24" s="30"/>
      <c r="I24" s="30"/>
      <c r="J24" s="30"/>
      <c r="K24" s="30"/>
    </row>
    <row r="25" spans="1:11" ht="12.75" customHeight="1">
      <c r="A25" s="18" t="s">
        <v>144</v>
      </c>
      <c r="B25" s="112"/>
      <c r="C25" s="26"/>
      <c r="D25" s="26"/>
      <c r="E25" s="209"/>
      <c r="F25" s="209"/>
      <c r="G25" s="209"/>
      <c r="H25" s="26"/>
      <c r="I25" s="176"/>
      <c r="J25" s="176"/>
      <c r="K25" s="176"/>
    </row>
    <row r="26" spans="1:11" ht="12.75" customHeight="1">
      <c r="A26" s="28"/>
      <c r="C26" s="207"/>
      <c r="D26" s="207"/>
      <c r="E26" s="178"/>
      <c r="F26" s="178"/>
      <c r="G26" s="178"/>
      <c r="H26" s="95"/>
      <c r="I26" s="207"/>
      <c r="J26" s="207"/>
      <c r="K26" s="207"/>
    </row>
    <row r="27" spans="2:11" ht="12.75" customHeight="1">
      <c r="B27" s="30"/>
      <c r="C27" s="30"/>
      <c r="D27" s="30"/>
      <c r="E27" s="30"/>
      <c r="F27" s="30"/>
      <c r="G27" s="30"/>
      <c r="H27" s="30"/>
      <c r="I27" s="30"/>
      <c r="J27" s="30"/>
      <c r="K27" s="30"/>
    </row>
    <row r="28" spans="3:29" s="33" customFormat="1" ht="15">
      <c r="C28" s="210"/>
      <c r="D28" s="210"/>
      <c r="E28" s="210"/>
      <c r="F28" s="210"/>
      <c r="G28" s="210"/>
      <c r="H28" s="210"/>
      <c r="I28" s="210"/>
      <c r="J28" s="210"/>
      <c r="L28" s="19"/>
      <c r="M28" s="19"/>
      <c r="N28" s="19"/>
      <c r="O28" s="19"/>
      <c r="P28" s="19"/>
      <c r="Q28" s="19"/>
      <c r="R28" s="19"/>
      <c r="S28" s="19"/>
      <c r="T28" s="19"/>
      <c r="U28" s="19"/>
      <c r="V28" s="19"/>
      <c r="W28" s="19"/>
      <c r="X28" s="19"/>
      <c r="Y28" s="19"/>
      <c r="Z28" s="19"/>
      <c r="AA28" s="19"/>
      <c r="AB28" s="19"/>
      <c r="AC28" s="19"/>
    </row>
    <row r="29" spans="12:29" ht="12.75" customHeight="1">
      <c r="L29" s="18"/>
      <c r="M29" s="18"/>
      <c r="N29" s="18"/>
      <c r="O29" s="18"/>
      <c r="P29" s="18"/>
      <c r="Q29" s="18"/>
      <c r="R29" s="18"/>
      <c r="S29" s="18"/>
      <c r="T29" s="18"/>
      <c r="U29" s="18"/>
      <c r="V29" s="18"/>
      <c r="W29" s="18"/>
      <c r="X29" s="18"/>
      <c r="Y29" s="18"/>
      <c r="Z29" s="18"/>
      <c r="AA29" s="18"/>
      <c r="AB29" s="18"/>
      <c r="AC29" s="18"/>
    </row>
    <row r="30" spans="12:29" ht="12.75" customHeight="1">
      <c r="L30" s="18"/>
      <c r="M30" s="18"/>
      <c r="N30" s="18"/>
      <c r="O30" s="18"/>
      <c r="P30" s="18"/>
      <c r="Q30" s="18"/>
      <c r="R30" s="18"/>
      <c r="S30" s="18"/>
      <c r="T30" s="18"/>
      <c r="U30" s="18"/>
      <c r="V30" s="18"/>
      <c r="W30" s="18"/>
      <c r="X30" s="18"/>
      <c r="Y30" s="18"/>
      <c r="Z30" s="18"/>
      <c r="AA30" s="18"/>
      <c r="AB30" s="18"/>
      <c r="AC30" s="18"/>
    </row>
    <row r="31" spans="12:29" ht="12.75" customHeight="1">
      <c r="L31" s="18"/>
      <c r="M31" s="18"/>
      <c r="N31" s="18"/>
      <c r="O31" s="18"/>
      <c r="P31" s="18"/>
      <c r="Q31" s="18"/>
      <c r="R31" s="18"/>
      <c r="S31" s="18"/>
      <c r="T31" s="18"/>
      <c r="U31" s="18"/>
      <c r="V31" s="18"/>
      <c r="W31" s="18"/>
      <c r="X31" s="18"/>
      <c r="Y31" s="18"/>
      <c r="Z31" s="18"/>
      <c r="AA31" s="18"/>
      <c r="AB31" s="18"/>
      <c r="AC31" s="18"/>
    </row>
    <row r="32" spans="12:29" ht="12.75" customHeight="1">
      <c r="L32" s="18"/>
      <c r="M32" s="18"/>
      <c r="N32" s="18"/>
      <c r="O32" s="18"/>
      <c r="P32" s="18"/>
      <c r="Q32" s="18"/>
      <c r="R32" s="18"/>
      <c r="S32" s="18"/>
      <c r="T32" s="18"/>
      <c r="U32" s="18"/>
      <c r="V32" s="18"/>
      <c r="W32" s="18"/>
      <c r="X32" s="18"/>
      <c r="Y32" s="18"/>
      <c r="Z32" s="18"/>
      <c r="AA32" s="18"/>
      <c r="AB32" s="18"/>
      <c r="AC32" s="18"/>
    </row>
    <row r="33" spans="12:29" ht="12.75" customHeight="1">
      <c r="L33" s="18"/>
      <c r="M33" s="18"/>
      <c r="N33" s="18"/>
      <c r="O33" s="18"/>
      <c r="P33" s="18"/>
      <c r="Q33" s="18"/>
      <c r="R33" s="18"/>
      <c r="S33" s="18"/>
      <c r="T33" s="18"/>
      <c r="U33" s="18"/>
      <c r="V33" s="18"/>
      <c r="W33" s="18"/>
      <c r="X33" s="18"/>
      <c r="Y33" s="18"/>
      <c r="Z33" s="18"/>
      <c r="AA33" s="18"/>
      <c r="AB33" s="18"/>
      <c r="AC33" s="18"/>
    </row>
    <row r="34" spans="12:29" ht="14.25" customHeight="1">
      <c r="L34" s="18"/>
      <c r="M34" s="18"/>
      <c r="N34" s="18"/>
      <c r="O34" s="18"/>
      <c r="P34" s="18"/>
      <c r="Q34" s="18"/>
      <c r="R34" s="18"/>
      <c r="S34" s="18"/>
      <c r="T34" s="18"/>
      <c r="U34" s="18"/>
      <c r="V34" s="18"/>
      <c r="W34" s="18"/>
      <c r="X34" s="18"/>
      <c r="Y34" s="18"/>
      <c r="Z34" s="18"/>
      <c r="AA34" s="18"/>
      <c r="AB34" s="18"/>
      <c r="AC34" s="18"/>
    </row>
    <row r="35" spans="12:29" ht="14.25" customHeight="1">
      <c r="L35" s="18"/>
      <c r="M35" s="18"/>
      <c r="N35" s="18"/>
      <c r="O35" s="18"/>
      <c r="P35" s="18"/>
      <c r="Q35" s="18"/>
      <c r="R35" s="18"/>
      <c r="S35" s="18"/>
      <c r="T35" s="18"/>
      <c r="U35" s="18"/>
      <c r="V35" s="18"/>
      <c r="W35" s="18"/>
      <c r="X35" s="18"/>
      <c r="Y35" s="18"/>
      <c r="Z35" s="18"/>
      <c r="AA35" s="18"/>
      <c r="AB35" s="18"/>
      <c r="AC35" s="18"/>
    </row>
    <row r="36" spans="12:29" ht="14.25" customHeight="1">
      <c r="L36" s="18"/>
      <c r="M36" s="18"/>
      <c r="N36" s="18"/>
      <c r="O36" s="18"/>
      <c r="P36" s="18"/>
      <c r="Q36" s="18"/>
      <c r="R36" s="18"/>
      <c r="S36" s="18"/>
      <c r="T36" s="18"/>
      <c r="U36" s="18"/>
      <c r="V36" s="18"/>
      <c r="W36" s="18"/>
      <c r="X36" s="18"/>
      <c r="Y36" s="18"/>
      <c r="Z36" s="18"/>
      <c r="AA36" s="18"/>
      <c r="AB36" s="18"/>
      <c r="AC36" s="18"/>
    </row>
    <row r="37" spans="12:29" ht="14.25" customHeight="1">
      <c r="L37" s="18"/>
      <c r="M37" s="18"/>
      <c r="N37" s="18"/>
      <c r="O37" s="18"/>
      <c r="P37" s="18"/>
      <c r="Q37" s="18"/>
      <c r="R37" s="18"/>
      <c r="S37" s="18"/>
      <c r="T37" s="18"/>
      <c r="U37" s="18"/>
      <c r="V37" s="18"/>
      <c r="W37" s="18"/>
      <c r="X37" s="18"/>
      <c r="Y37" s="18"/>
      <c r="Z37" s="18"/>
      <c r="AA37" s="18"/>
      <c r="AB37" s="18"/>
      <c r="AC37" s="18"/>
    </row>
    <row r="38" spans="12:29" ht="14.25" customHeight="1">
      <c r="L38" s="18"/>
      <c r="M38" s="18"/>
      <c r="N38" s="18"/>
      <c r="O38" s="18"/>
      <c r="P38" s="18"/>
      <c r="Q38" s="18"/>
      <c r="R38" s="18"/>
      <c r="S38" s="18"/>
      <c r="T38" s="18"/>
      <c r="U38" s="18"/>
      <c r="V38" s="18"/>
      <c r="W38" s="18"/>
      <c r="X38" s="18"/>
      <c r="Y38" s="18"/>
      <c r="Z38" s="18"/>
      <c r="AA38" s="18"/>
      <c r="AB38" s="18"/>
      <c r="AC38" s="18"/>
    </row>
    <row r="39" spans="12:29" ht="14.25" customHeight="1">
      <c r="L39" s="18"/>
      <c r="M39" s="18"/>
      <c r="N39" s="18"/>
      <c r="O39" s="18"/>
      <c r="P39" s="18"/>
      <c r="Q39" s="18"/>
      <c r="R39" s="18"/>
      <c r="S39" s="18"/>
      <c r="T39" s="18"/>
      <c r="U39" s="18"/>
      <c r="V39" s="18"/>
      <c r="W39" s="18"/>
      <c r="X39" s="18"/>
      <c r="Y39" s="18"/>
      <c r="Z39" s="18"/>
      <c r="AA39" s="18"/>
      <c r="AB39" s="18"/>
      <c r="AC39" s="18"/>
    </row>
    <row r="40" spans="12:29" ht="14.25" customHeight="1">
      <c r="L40" s="18"/>
      <c r="M40" s="18"/>
      <c r="N40" s="18"/>
      <c r="O40" s="18"/>
      <c r="P40" s="18"/>
      <c r="Q40" s="18"/>
      <c r="R40" s="18"/>
      <c r="S40" s="18"/>
      <c r="T40" s="18"/>
      <c r="U40" s="18"/>
      <c r="V40" s="18"/>
      <c r="W40" s="18"/>
      <c r="X40" s="18"/>
      <c r="Y40" s="18"/>
      <c r="Z40" s="18"/>
      <c r="AA40" s="18"/>
      <c r="AB40" s="18"/>
      <c r="AC40" s="18"/>
    </row>
    <row r="41" spans="12:29" ht="14.25" customHeight="1">
      <c r="L41" s="18"/>
      <c r="M41" s="18"/>
      <c r="N41" s="18"/>
      <c r="O41" s="18"/>
      <c r="P41" s="18"/>
      <c r="Q41" s="18"/>
      <c r="R41" s="18"/>
      <c r="S41" s="18"/>
      <c r="T41" s="18"/>
      <c r="U41" s="18"/>
      <c r="V41" s="18"/>
      <c r="W41" s="18"/>
      <c r="X41" s="18"/>
      <c r="Y41" s="18"/>
      <c r="Z41" s="18"/>
      <c r="AA41" s="18"/>
      <c r="AB41" s="18"/>
      <c r="AC41" s="18"/>
    </row>
    <row r="42" spans="12:29" ht="14.25" customHeight="1">
      <c r="L42" s="18"/>
      <c r="M42" s="18"/>
      <c r="N42" s="18"/>
      <c r="O42" s="18"/>
      <c r="P42" s="18"/>
      <c r="Q42" s="18"/>
      <c r="R42" s="18"/>
      <c r="S42" s="18"/>
      <c r="T42" s="18"/>
      <c r="U42" s="18"/>
      <c r="V42" s="18"/>
      <c r="W42" s="18"/>
      <c r="X42" s="18"/>
      <c r="Y42" s="18"/>
      <c r="Z42" s="18"/>
      <c r="AA42" s="18"/>
      <c r="AB42" s="18"/>
      <c r="AC42" s="18"/>
    </row>
    <row r="43" spans="12:29" ht="14.25" customHeight="1">
      <c r="L43" s="18"/>
      <c r="M43" s="18"/>
      <c r="N43" s="18"/>
      <c r="O43" s="18"/>
      <c r="P43" s="18"/>
      <c r="Q43" s="18"/>
      <c r="R43" s="18"/>
      <c r="S43" s="18"/>
      <c r="T43" s="18"/>
      <c r="U43" s="18"/>
      <c r="V43" s="18"/>
      <c r="W43" s="18"/>
      <c r="X43" s="18"/>
      <c r="Y43" s="18"/>
      <c r="Z43" s="18"/>
      <c r="AA43" s="18"/>
      <c r="AB43" s="18"/>
      <c r="AC43" s="18"/>
    </row>
    <row r="44" spans="12:29" ht="14.25" customHeight="1">
      <c r="L44" s="18"/>
      <c r="M44" s="18"/>
      <c r="N44" s="18"/>
      <c r="O44" s="18"/>
      <c r="P44" s="18"/>
      <c r="Q44" s="18"/>
      <c r="R44" s="18"/>
      <c r="S44" s="18"/>
      <c r="T44" s="18"/>
      <c r="U44" s="18"/>
      <c r="V44" s="18"/>
      <c r="W44" s="18"/>
      <c r="X44" s="18"/>
      <c r="Y44" s="18"/>
      <c r="Z44" s="18"/>
      <c r="AA44" s="18"/>
      <c r="AB44" s="18"/>
      <c r="AC44" s="18"/>
    </row>
    <row r="45" spans="12:29" ht="14.25" customHeight="1">
      <c r="L45" s="18"/>
      <c r="M45" s="18"/>
      <c r="N45" s="18"/>
      <c r="O45" s="18"/>
      <c r="P45" s="18"/>
      <c r="Q45" s="18"/>
      <c r="R45" s="18"/>
      <c r="S45" s="18"/>
      <c r="T45" s="18"/>
      <c r="U45" s="18"/>
      <c r="V45" s="18"/>
      <c r="W45" s="18"/>
      <c r="X45" s="18"/>
      <c r="Y45" s="18"/>
      <c r="Z45" s="18"/>
      <c r="AA45" s="18"/>
      <c r="AB45" s="18"/>
      <c r="AC45" s="18"/>
    </row>
    <row r="46" spans="12:29" ht="14.25" customHeight="1">
      <c r="L46" s="18"/>
      <c r="M46" s="18"/>
      <c r="N46" s="18"/>
      <c r="O46" s="18"/>
      <c r="P46" s="18"/>
      <c r="Q46" s="18"/>
      <c r="R46" s="18"/>
      <c r="S46" s="18"/>
      <c r="T46" s="18"/>
      <c r="U46" s="18"/>
      <c r="V46" s="18"/>
      <c r="W46" s="18"/>
      <c r="X46" s="18"/>
      <c r="Y46" s="18"/>
      <c r="Z46" s="18"/>
      <c r="AA46" s="18"/>
      <c r="AB46" s="18"/>
      <c r="AC46" s="18"/>
    </row>
    <row r="47" spans="12:29" ht="14.25" customHeight="1">
      <c r="L47" s="18"/>
      <c r="M47" s="18"/>
      <c r="N47" s="18"/>
      <c r="O47" s="18"/>
      <c r="P47" s="18"/>
      <c r="Q47" s="18"/>
      <c r="R47" s="18"/>
      <c r="S47" s="18"/>
      <c r="T47" s="18"/>
      <c r="U47" s="18"/>
      <c r="V47" s="18"/>
      <c r="W47" s="18"/>
      <c r="X47" s="18"/>
      <c r="Y47" s="18"/>
      <c r="Z47" s="18"/>
      <c r="AA47" s="18"/>
      <c r="AB47" s="18"/>
      <c r="AC47" s="18"/>
    </row>
    <row r="48" spans="12:29" ht="14.25" customHeight="1">
      <c r="L48" s="18"/>
      <c r="M48" s="18"/>
      <c r="N48" s="18"/>
      <c r="O48" s="18"/>
      <c r="P48" s="18"/>
      <c r="Q48" s="18"/>
      <c r="R48" s="18"/>
      <c r="S48" s="18"/>
      <c r="T48" s="18"/>
      <c r="U48" s="18"/>
      <c r="V48" s="18"/>
      <c r="W48" s="18"/>
      <c r="X48" s="18"/>
      <c r="Y48" s="18"/>
      <c r="Z48" s="18"/>
      <c r="AA48" s="18"/>
      <c r="AB48" s="18"/>
      <c r="AC48" s="18"/>
    </row>
    <row r="49" spans="12:29" ht="14.25" customHeight="1">
      <c r="L49" s="18"/>
      <c r="M49" s="18"/>
      <c r="N49" s="18"/>
      <c r="O49" s="18"/>
      <c r="P49" s="18"/>
      <c r="Q49" s="18"/>
      <c r="R49" s="18"/>
      <c r="S49" s="18"/>
      <c r="T49" s="18"/>
      <c r="U49" s="18"/>
      <c r="V49" s="18"/>
      <c r="W49" s="18"/>
      <c r="X49" s="18"/>
      <c r="Y49" s="18"/>
      <c r="Z49" s="18"/>
      <c r="AA49" s="18"/>
      <c r="AB49" s="18"/>
      <c r="AC49" s="18"/>
    </row>
    <row r="50" spans="12:29" ht="14.25" customHeight="1">
      <c r="L50" s="18"/>
      <c r="M50" s="18"/>
      <c r="N50" s="18"/>
      <c r="O50" s="18"/>
      <c r="P50" s="18"/>
      <c r="Q50" s="18"/>
      <c r="R50" s="18"/>
      <c r="S50" s="18"/>
      <c r="T50" s="18"/>
      <c r="U50" s="18"/>
      <c r="V50" s="18"/>
      <c r="W50" s="18"/>
      <c r="X50" s="18"/>
      <c r="Y50" s="18"/>
      <c r="Z50" s="18"/>
      <c r="AA50" s="18"/>
      <c r="AB50" s="18"/>
      <c r="AC50" s="18"/>
    </row>
    <row r="51" spans="12:29" ht="14.25" customHeight="1">
      <c r="L51" s="18"/>
      <c r="M51" s="18"/>
      <c r="N51" s="18"/>
      <c r="O51" s="18"/>
      <c r="P51" s="18"/>
      <c r="Q51" s="18"/>
      <c r="R51" s="18"/>
      <c r="S51" s="18"/>
      <c r="T51" s="18"/>
      <c r="U51" s="18"/>
      <c r="V51" s="18"/>
      <c r="W51" s="18"/>
      <c r="X51" s="18"/>
      <c r="Y51" s="18"/>
      <c r="Z51" s="18"/>
      <c r="AA51" s="18"/>
      <c r="AB51" s="18"/>
      <c r="AC51" s="18"/>
    </row>
    <row r="52" spans="12:29" ht="14.25" customHeight="1">
      <c r="L52" s="18"/>
      <c r="M52" s="18"/>
      <c r="N52" s="18"/>
      <c r="O52" s="18"/>
      <c r="P52" s="18"/>
      <c r="Q52" s="18"/>
      <c r="R52" s="18"/>
      <c r="S52" s="18"/>
      <c r="T52" s="18"/>
      <c r="U52" s="18"/>
      <c r="V52" s="18"/>
      <c r="W52" s="18"/>
      <c r="X52" s="18"/>
      <c r="Y52" s="18"/>
      <c r="Z52" s="18"/>
      <c r="AA52" s="18"/>
      <c r="AB52" s="18"/>
      <c r="AC52" s="18"/>
    </row>
    <row r="53" spans="12:29" ht="14.25" customHeight="1">
      <c r="L53" s="18"/>
      <c r="M53" s="18"/>
      <c r="N53" s="18"/>
      <c r="O53" s="18"/>
      <c r="P53" s="18"/>
      <c r="Q53" s="18"/>
      <c r="R53" s="18"/>
      <c r="S53" s="18"/>
      <c r="T53" s="18"/>
      <c r="U53" s="18"/>
      <c r="V53" s="18"/>
      <c r="W53" s="18"/>
      <c r="X53" s="18"/>
      <c r="Y53" s="18"/>
      <c r="Z53" s="18"/>
      <c r="AA53" s="18"/>
      <c r="AB53" s="18"/>
      <c r="AC53" s="18"/>
    </row>
    <row r="54" spans="12:29" ht="14.25" customHeight="1">
      <c r="L54" s="18"/>
      <c r="M54" s="18"/>
      <c r="N54" s="18"/>
      <c r="O54" s="18"/>
      <c r="P54" s="18"/>
      <c r="Q54" s="18"/>
      <c r="R54" s="18"/>
      <c r="S54" s="18"/>
      <c r="T54" s="18"/>
      <c r="U54" s="18"/>
      <c r="V54" s="18"/>
      <c r="W54" s="18"/>
      <c r="X54" s="18"/>
      <c r="Y54" s="18"/>
      <c r="Z54" s="18"/>
      <c r="AA54" s="18"/>
      <c r="AB54" s="18"/>
      <c r="AC54" s="18"/>
    </row>
    <row r="55" spans="12:29" ht="14.25" customHeight="1">
      <c r="L55" s="18"/>
      <c r="M55" s="18"/>
      <c r="N55" s="18"/>
      <c r="O55" s="18"/>
      <c r="P55" s="18"/>
      <c r="Q55" s="18"/>
      <c r="R55" s="18"/>
      <c r="S55" s="18"/>
      <c r="T55" s="18"/>
      <c r="U55" s="18"/>
      <c r="V55" s="18"/>
      <c r="W55" s="18"/>
      <c r="X55" s="18"/>
      <c r="Y55" s="18"/>
      <c r="Z55" s="18"/>
      <c r="AA55" s="18"/>
      <c r="AB55" s="18"/>
      <c r="AC55" s="18"/>
    </row>
    <row r="56" spans="12:29" ht="14.25" customHeight="1">
      <c r="L56" s="18"/>
      <c r="M56" s="18"/>
      <c r="N56" s="18"/>
      <c r="O56" s="18"/>
      <c r="P56" s="18"/>
      <c r="Q56" s="18"/>
      <c r="R56" s="18"/>
      <c r="S56" s="18"/>
      <c r="T56" s="18"/>
      <c r="U56" s="18"/>
      <c r="V56" s="18"/>
      <c r="W56" s="18"/>
      <c r="X56" s="18"/>
      <c r="Y56" s="18"/>
      <c r="Z56" s="18"/>
      <c r="AA56" s="18"/>
      <c r="AB56" s="18"/>
      <c r="AC56" s="18"/>
    </row>
    <row r="57" spans="12:29" ht="14.25" customHeight="1">
      <c r="L57" s="18"/>
      <c r="M57" s="18"/>
      <c r="N57" s="18"/>
      <c r="O57" s="18"/>
      <c r="P57" s="18"/>
      <c r="Q57" s="18"/>
      <c r="R57" s="18"/>
      <c r="S57" s="18"/>
      <c r="T57" s="18"/>
      <c r="U57" s="18"/>
      <c r="V57" s="18"/>
      <c r="W57" s="18"/>
      <c r="X57" s="18"/>
      <c r="Y57" s="18"/>
      <c r="Z57" s="18"/>
      <c r="AA57" s="18"/>
      <c r="AB57" s="18"/>
      <c r="AC57" s="18"/>
    </row>
    <row r="58" spans="12:29" ht="14.25" customHeight="1">
      <c r="L58" s="18"/>
      <c r="M58" s="18"/>
      <c r="N58" s="18"/>
      <c r="O58" s="18"/>
      <c r="P58" s="18"/>
      <c r="Q58" s="18"/>
      <c r="R58" s="18"/>
      <c r="S58" s="18"/>
      <c r="T58" s="18"/>
      <c r="U58" s="18"/>
      <c r="V58" s="18"/>
      <c r="W58" s="18"/>
      <c r="X58" s="18"/>
      <c r="Y58" s="18"/>
      <c r="Z58" s="18"/>
      <c r="AA58" s="18"/>
      <c r="AB58" s="18"/>
      <c r="AC58" s="18"/>
    </row>
    <row r="59" spans="12:29" ht="14.25" customHeight="1">
      <c r="L59" s="18"/>
      <c r="M59" s="18"/>
      <c r="N59" s="18"/>
      <c r="O59" s="18"/>
      <c r="P59" s="18"/>
      <c r="Q59" s="18"/>
      <c r="R59" s="18"/>
      <c r="S59" s="18"/>
      <c r="T59" s="18"/>
      <c r="U59" s="18"/>
      <c r="V59" s="18"/>
      <c r="W59" s="18"/>
      <c r="X59" s="18"/>
      <c r="Y59" s="18"/>
      <c r="Z59" s="18"/>
      <c r="AA59" s="18"/>
      <c r="AB59" s="18"/>
      <c r="AC59" s="18"/>
    </row>
    <row r="60" spans="12:29" ht="14.25" customHeight="1">
      <c r="L60" s="18"/>
      <c r="M60" s="18"/>
      <c r="N60" s="18"/>
      <c r="O60" s="18"/>
      <c r="P60" s="18"/>
      <c r="Q60" s="18"/>
      <c r="R60" s="18"/>
      <c r="S60" s="18"/>
      <c r="T60" s="18"/>
      <c r="U60" s="18"/>
      <c r="V60" s="18"/>
      <c r="W60" s="18"/>
      <c r="X60" s="18"/>
      <c r="Y60" s="18"/>
      <c r="Z60" s="18"/>
      <c r="AA60" s="18"/>
      <c r="AB60" s="18"/>
      <c r="AC60" s="18"/>
    </row>
    <row r="61" spans="12:29" ht="14.25" customHeight="1">
      <c r="L61" s="18"/>
      <c r="M61" s="18"/>
      <c r="N61" s="18"/>
      <c r="O61" s="18"/>
      <c r="P61" s="18"/>
      <c r="Q61" s="18"/>
      <c r="R61" s="18"/>
      <c r="S61" s="18"/>
      <c r="T61" s="18"/>
      <c r="U61" s="18"/>
      <c r="V61" s="18"/>
      <c r="W61" s="18"/>
      <c r="X61" s="18"/>
      <c r="Y61" s="18"/>
      <c r="Z61" s="18"/>
      <c r="AA61" s="18"/>
      <c r="AB61" s="18"/>
      <c r="AC61" s="18"/>
    </row>
    <row r="62" spans="12:29" ht="14.25" customHeight="1">
      <c r="L62" s="18"/>
      <c r="M62" s="18"/>
      <c r="N62" s="18"/>
      <c r="O62" s="18"/>
      <c r="P62" s="18"/>
      <c r="Q62" s="18"/>
      <c r="R62" s="18"/>
      <c r="S62" s="18"/>
      <c r="T62" s="18"/>
      <c r="U62" s="18"/>
      <c r="V62" s="18"/>
      <c r="W62" s="18"/>
      <c r="X62" s="18"/>
      <c r="Y62" s="18"/>
      <c r="Z62" s="18"/>
      <c r="AA62" s="18"/>
      <c r="AB62" s="18"/>
      <c r="AC62" s="18"/>
    </row>
    <row r="63" spans="12:29" ht="14.25" customHeight="1">
      <c r="L63" s="18"/>
      <c r="M63" s="18"/>
      <c r="N63" s="18"/>
      <c r="O63" s="18"/>
      <c r="P63" s="18"/>
      <c r="Q63" s="18"/>
      <c r="R63" s="18"/>
      <c r="S63" s="18"/>
      <c r="T63" s="18"/>
      <c r="U63" s="18"/>
      <c r="V63" s="18"/>
      <c r="W63" s="18"/>
      <c r="X63" s="18"/>
      <c r="Y63" s="18"/>
      <c r="Z63" s="18"/>
      <c r="AA63" s="18"/>
      <c r="AB63" s="18"/>
      <c r="AC63" s="18"/>
    </row>
    <row r="64" spans="12:29" ht="14.25" customHeight="1">
      <c r="L64" s="18"/>
      <c r="M64" s="18"/>
      <c r="N64" s="18"/>
      <c r="O64" s="18"/>
      <c r="P64" s="18"/>
      <c r="Q64" s="18"/>
      <c r="R64" s="18"/>
      <c r="S64" s="18"/>
      <c r="T64" s="18"/>
      <c r="U64" s="18"/>
      <c r="V64" s="18"/>
      <c r="W64" s="18"/>
      <c r="X64" s="18"/>
      <c r="Y64" s="18"/>
      <c r="Z64" s="18"/>
      <c r="AA64" s="18"/>
      <c r="AB64" s="18"/>
      <c r="AC64" s="18"/>
    </row>
    <row r="65" spans="5:29" ht="14.25" customHeight="1">
      <c r="E65" s="287">
        <v>392</v>
      </c>
      <c r="L65" s="18"/>
      <c r="M65" s="18"/>
      <c r="N65" s="18"/>
      <c r="O65" s="18"/>
      <c r="P65" s="18"/>
      <c r="Q65" s="18"/>
      <c r="R65" s="18"/>
      <c r="S65" s="18"/>
      <c r="T65" s="18"/>
      <c r="U65" s="18"/>
      <c r="V65" s="18"/>
      <c r="W65" s="18"/>
      <c r="X65" s="18"/>
      <c r="Y65" s="18"/>
      <c r="Z65" s="18"/>
      <c r="AA65" s="18"/>
      <c r="AB65" s="18"/>
      <c r="AC65" s="18"/>
    </row>
    <row r="66" spans="12:29" ht="14.25" customHeight="1">
      <c r="L66" s="18"/>
      <c r="M66" s="18"/>
      <c r="N66" s="18"/>
      <c r="O66" s="18"/>
      <c r="P66" s="18"/>
      <c r="Q66" s="18"/>
      <c r="R66" s="18"/>
      <c r="S66" s="18"/>
      <c r="T66" s="18"/>
      <c r="U66" s="18"/>
      <c r="V66" s="18"/>
      <c r="W66" s="18"/>
      <c r="X66" s="18"/>
      <c r="Y66" s="18"/>
      <c r="Z66" s="18"/>
      <c r="AA66" s="18"/>
      <c r="AB66" s="18"/>
      <c r="AC66" s="18"/>
    </row>
    <row r="67" spans="12:29" ht="14.25" customHeight="1">
      <c r="L67" s="18"/>
      <c r="M67" s="18"/>
      <c r="N67" s="18"/>
      <c r="O67" s="18"/>
      <c r="P67" s="18"/>
      <c r="Q67" s="18"/>
      <c r="R67" s="18"/>
      <c r="S67" s="18"/>
      <c r="T67" s="18"/>
      <c r="U67" s="18"/>
      <c r="V67" s="18"/>
      <c r="W67" s="18"/>
      <c r="X67" s="18"/>
      <c r="Y67" s="18"/>
      <c r="Z67" s="18"/>
      <c r="AA67" s="18"/>
      <c r="AB67" s="18"/>
      <c r="AC67" s="18"/>
    </row>
    <row r="68" spans="12:29" ht="14.25" customHeight="1">
      <c r="L68" s="18"/>
      <c r="M68" s="18"/>
      <c r="N68" s="18"/>
      <c r="O68" s="18"/>
      <c r="P68" s="18"/>
      <c r="Q68" s="18"/>
      <c r="R68" s="18"/>
      <c r="S68" s="18"/>
      <c r="T68" s="18"/>
      <c r="U68" s="18"/>
      <c r="V68" s="18"/>
      <c r="W68" s="18"/>
      <c r="X68" s="18"/>
      <c r="Y68" s="18"/>
      <c r="Z68" s="18"/>
      <c r="AA68" s="18"/>
      <c r="AB68" s="18"/>
      <c r="AC68" s="18"/>
    </row>
    <row r="69" spans="12:29" ht="14.25" customHeight="1">
      <c r="L69" s="18"/>
      <c r="M69" s="18"/>
      <c r="N69" s="18"/>
      <c r="O69" s="18"/>
      <c r="P69" s="18"/>
      <c r="Q69" s="18"/>
      <c r="R69" s="18"/>
      <c r="S69" s="18"/>
      <c r="T69" s="18"/>
      <c r="U69" s="18"/>
      <c r="V69" s="18"/>
      <c r="W69" s="18"/>
      <c r="X69" s="18"/>
      <c r="Y69" s="18"/>
      <c r="Z69" s="18"/>
      <c r="AA69" s="18"/>
      <c r="AB69" s="18"/>
      <c r="AC69" s="18"/>
    </row>
    <row r="70" spans="12:29" ht="14.25" customHeight="1">
      <c r="L70" s="18"/>
      <c r="M70" s="18"/>
      <c r="N70" s="18"/>
      <c r="O70" s="18"/>
      <c r="P70" s="18"/>
      <c r="Q70" s="18"/>
      <c r="R70" s="18"/>
      <c r="S70" s="18"/>
      <c r="T70" s="18"/>
      <c r="U70" s="18"/>
      <c r="V70" s="18"/>
      <c r="W70" s="18"/>
      <c r="X70" s="18"/>
      <c r="Y70" s="18"/>
      <c r="Z70" s="18"/>
      <c r="AA70" s="18"/>
      <c r="AB70" s="18"/>
      <c r="AC70" s="18"/>
    </row>
    <row r="71" spans="12:29" ht="14.25" customHeight="1">
      <c r="L71" s="18"/>
      <c r="M71" s="18"/>
      <c r="N71" s="18"/>
      <c r="O71" s="18"/>
      <c r="P71" s="18"/>
      <c r="Q71" s="18"/>
      <c r="R71" s="18"/>
      <c r="S71" s="18"/>
      <c r="T71" s="18"/>
      <c r="U71" s="18"/>
      <c r="V71" s="18"/>
      <c r="W71" s="18"/>
      <c r="X71" s="18"/>
      <c r="Y71" s="18"/>
      <c r="Z71" s="18"/>
      <c r="AA71" s="18"/>
      <c r="AB71" s="18"/>
      <c r="AC71" s="18"/>
    </row>
    <row r="72" spans="12:29" ht="14.25" customHeight="1">
      <c r="L72" s="18"/>
      <c r="M72" s="18"/>
      <c r="N72" s="18"/>
      <c r="O72" s="18"/>
      <c r="P72" s="18"/>
      <c r="Q72" s="18"/>
      <c r="R72" s="18"/>
      <c r="S72" s="18"/>
      <c r="T72" s="18"/>
      <c r="U72" s="18"/>
      <c r="V72" s="18"/>
      <c r="W72" s="18"/>
      <c r="X72" s="18"/>
      <c r="Y72" s="18"/>
      <c r="Z72" s="18"/>
      <c r="AA72" s="18"/>
      <c r="AB72" s="18"/>
      <c r="AC72" s="18"/>
    </row>
    <row r="73" spans="12:29" ht="14.25" customHeight="1">
      <c r="L73" s="18"/>
      <c r="M73" s="18"/>
      <c r="N73" s="18"/>
      <c r="O73" s="18"/>
      <c r="P73" s="18"/>
      <c r="Q73" s="18"/>
      <c r="R73" s="18"/>
      <c r="S73" s="18"/>
      <c r="T73" s="18"/>
      <c r="U73" s="18"/>
      <c r="V73" s="18"/>
      <c r="W73" s="18"/>
      <c r="X73" s="18"/>
      <c r="Y73" s="18"/>
      <c r="Z73" s="18"/>
      <c r="AA73" s="18"/>
      <c r="AB73" s="18"/>
      <c r="AC73" s="18"/>
    </row>
    <row r="74" spans="12:29" ht="14.25" customHeight="1">
      <c r="L74" s="18"/>
      <c r="M74" s="18"/>
      <c r="N74" s="18"/>
      <c r="O74" s="18"/>
      <c r="P74" s="18"/>
      <c r="Q74" s="18"/>
      <c r="R74" s="18"/>
      <c r="S74" s="18"/>
      <c r="T74" s="18"/>
      <c r="U74" s="18"/>
      <c r="V74" s="18"/>
      <c r="W74" s="18"/>
      <c r="X74" s="18"/>
      <c r="Y74" s="18"/>
      <c r="Z74" s="18"/>
      <c r="AA74" s="18"/>
      <c r="AB74" s="18"/>
      <c r="AC74" s="18"/>
    </row>
    <row r="75" spans="12:29" ht="14.25" customHeight="1">
      <c r="L75" s="18"/>
      <c r="M75" s="18"/>
      <c r="N75" s="18"/>
      <c r="O75" s="18"/>
      <c r="P75" s="18"/>
      <c r="Q75" s="18"/>
      <c r="R75" s="18"/>
      <c r="S75" s="18"/>
      <c r="T75" s="18"/>
      <c r="U75" s="18"/>
      <c r="V75" s="18"/>
      <c r="W75" s="18"/>
      <c r="X75" s="18"/>
      <c r="Y75" s="18"/>
      <c r="Z75" s="18"/>
      <c r="AA75" s="18"/>
      <c r="AB75" s="18"/>
      <c r="AC75" s="18"/>
    </row>
    <row r="76" spans="12:29" ht="14.25" customHeight="1">
      <c r="L76" s="18"/>
      <c r="M76" s="18"/>
      <c r="N76" s="18"/>
      <c r="O76" s="18"/>
      <c r="P76" s="18"/>
      <c r="Q76" s="18"/>
      <c r="R76" s="18"/>
      <c r="S76" s="18"/>
      <c r="T76" s="18"/>
      <c r="U76" s="18"/>
      <c r="V76" s="18"/>
      <c r="W76" s="18"/>
      <c r="X76" s="18"/>
      <c r="Y76" s="18"/>
      <c r="Z76" s="18"/>
      <c r="AA76" s="18"/>
      <c r="AB76" s="18"/>
      <c r="AC76" s="18"/>
    </row>
    <row r="77" spans="12:29" ht="14.25" customHeight="1">
      <c r="L77" s="18"/>
      <c r="M77" s="18"/>
      <c r="N77" s="18"/>
      <c r="O77" s="18"/>
      <c r="P77" s="18"/>
      <c r="Q77" s="18"/>
      <c r="R77" s="18"/>
      <c r="S77" s="18"/>
      <c r="T77" s="18"/>
      <c r="U77" s="18"/>
      <c r="V77" s="18"/>
      <c r="W77" s="18"/>
      <c r="X77" s="18"/>
      <c r="Y77" s="18"/>
      <c r="Z77" s="18"/>
      <c r="AA77" s="18"/>
      <c r="AB77" s="18"/>
      <c r="AC77" s="18"/>
    </row>
    <row r="78" spans="12:29" ht="14.25" customHeight="1">
      <c r="L78" s="18"/>
      <c r="M78" s="18"/>
      <c r="N78" s="18"/>
      <c r="O78" s="18"/>
      <c r="P78" s="18"/>
      <c r="Q78" s="18"/>
      <c r="R78" s="18"/>
      <c r="S78" s="18"/>
      <c r="T78" s="18"/>
      <c r="U78" s="18"/>
      <c r="V78" s="18"/>
      <c r="W78" s="18"/>
      <c r="X78" s="18"/>
      <c r="Y78" s="18"/>
      <c r="Z78" s="18"/>
      <c r="AA78" s="18"/>
      <c r="AB78" s="18"/>
      <c r="AC78" s="18"/>
    </row>
    <row r="79" spans="12:29" ht="14.25" customHeight="1">
      <c r="L79" s="18"/>
      <c r="M79" s="18"/>
      <c r="N79" s="18"/>
      <c r="O79" s="18"/>
      <c r="P79" s="18"/>
      <c r="Q79" s="18"/>
      <c r="R79" s="18"/>
      <c r="S79" s="18"/>
      <c r="T79" s="18"/>
      <c r="U79" s="18"/>
      <c r="V79" s="18"/>
      <c r="W79" s="18"/>
      <c r="X79" s="18"/>
      <c r="Y79" s="18"/>
      <c r="Z79" s="18"/>
      <c r="AA79" s="18"/>
      <c r="AB79" s="18"/>
      <c r="AC79" s="18"/>
    </row>
    <row r="80" spans="12:29" ht="14.25" customHeight="1">
      <c r="L80" s="18"/>
      <c r="M80" s="18"/>
      <c r="N80" s="18"/>
      <c r="O80" s="18"/>
      <c r="P80" s="18"/>
      <c r="Q80" s="18"/>
      <c r="R80" s="18"/>
      <c r="S80" s="18"/>
      <c r="T80" s="18"/>
      <c r="U80" s="18"/>
      <c r="V80" s="18"/>
      <c r="W80" s="18"/>
      <c r="X80" s="18"/>
      <c r="Y80" s="18"/>
      <c r="Z80" s="18"/>
      <c r="AA80" s="18"/>
      <c r="AB80" s="18"/>
      <c r="AC80" s="18"/>
    </row>
    <row r="81" spans="12:29" ht="14.25" customHeight="1">
      <c r="L81" s="18"/>
      <c r="M81" s="18"/>
      <c r="N81" s="18"/>
      <c r="O81" s="18"/>
      <c r="P81" s="18"/>
      <c r="Q81" s="18"/>
      <c r="R81" s="18"/>
      <c r="S81" s="18"/>
      <c r="T81" s="18"/>
      <c r="U81" s="18"/>
      <c r="V81" s="18"/>
      <c r="W81" s="18"/>
      <c r="X81" s="18"/>
      <c r="Y81" s="18"/>
      <c r="Z81" s="18"/>
      <c r="AA81" s="18"/>
      <c r="AB81" s="18"/>
      <c r="AC81" s="18"/>
    </row>
    <row r="82" spans="12:29" ht="14.25" customHeight="1">
      <c r="L82" s="18"/>
      <c r="M82" s="18"/>
      <c r="N82" s="18"/>
      <c r="O82" s="18"/>
      <c r="P82" s="18"/>
      <c r="Q82" s="18"/>
      <c r="R82" s="18"/>
      <c r="S82" s="18"/>
      <c r="T82" s="18"/>
      <c r="U82" s="18"/>
      <c r="V82" s="18"/>
      <c r="W82" s="18"/>
      <c r="X82" s="18"/>
      <c r="Y82" s="18"/>
      <c r="Z82" s="18"/>
      <c r="AA82" s="18"/>
      <c r="AB82" s="18"/>
      <c r="AC82" s="18"/>
    </row>
    <row r="83" spans="12:29" ht="14.25" customHeight="1">
      <c r="L83" s="18"/>
      <c r="M83" s="18"/>
      <c r="N83" s="18"/>
      <c r="O83" s="18"/>
      <c r="P83" s="18"/>
      <c r="Q83" s="18"/>
      <c r="R83" s="18"/>
      <c r="S83" s="18"/>
      <c r="T83" s="18"/>
      <c r="U83" s="18"/>
      <c r="V83" s="18"/>
      <c r="W83" s="18"/>
      <c r="X83" s="18"/>
      <c r="Y83" s="18"/>
      <c r="Z83" s="18"/>
      <c r="AA83" s="18"/>
      <c r="AB83" s="18"/>
      <c r="AC83" s="18"/>
    </row>
    <row r="84" spans="12:29" ht="14.25" customHeight="1">
      <c r="L84" s="18"/>
      <c r="M84" s="18"/>
      <c r="N84" s="18"/>
      <c r="O84" s="18"/>
      <c r="P84" s="18"/>
      <c r="Q84" s="18"/>
      <c r="R84" s="18"/>
      <c r="S84" s="18"/>
      <c r="T84" s="18"/>
      <c r="U84" s="18"/>
      <c r="V84" s="18"/>
      <c r="W84" s="18"/>
      <c r="X84" s="18"/>
      <c r="Y84" s="18"/>
      <c r="Z84" s="18"/>
      <c r="AA84" s="18"/>
      <c r="AB84" s="18"/>
      <c r="AC84" s="18"/>
    </row>
    <row r="85" spans="12:29" ht="14.25" customHeight="1">
      <c r="L85" s="18"/>
      <c r="M85" s="18"/>
      <c r="N85" s="18"/>
      <c r="O85" s="18"/>
      <c r="P85" s="18"/>
      <c r="Q85" s="18"/>
      <c r="R85" s="18"/>
      <c r="S85" s="18"/>
      <c r="T85" s="18"/>
      <c r="U85" s="18"/>
      <c r="V85" s="18"/>
      <c r="W85" s="18"/>
      <c r="X85" s="18"/>
      <c r="Y85" s="18"/>
      <c r="Z85" s="18"/>
      <c r="AA85" s="18"/>
      <c r="AB85" s="18"/>
      <c r="AC85" s="18"/>
    </row>
    <row r="86" spans="12:29" ht="14.25" customHeight="1">
      <c r="L86" s="18"/>
      <c r="M86" s="18"/>
      <c r="N86" s="18"/>
      <c r="O86" s="18"/>
      <c r="P86" s="18"/>
      <c r="Q86" s="18"/>
      <c r="R86" s="18"/>
      <c r="S86" s="18"/>
      <c r="T86" s="18"/>
      <c r="U86" s="18"/>
      <c r="V86" s="18"/>
      <c r="W86" s="18"/>
      <c r="X86" s="18"/>
      <c r="Y86" s="18"/>
      <c r="Z86" s="18"/>
      <c r="AA86" s="18"/>
      <c r="AB86" s="18"/>
      <c r="AC86" s="18"/>
    </row>
    <row r="87" spans="12:29" ht="14.25" customHeight="1">
      <c r="L87" s="18"/>
      <c r="M87" s="18"/>
      <c r="N87" s="18"/>
      <c r="O87" s="18"/>
      <c r="P87" s="18"/>
      <c r="Q87" s="18"/>
      <c r="R87" s="18"/>
      <c r="S87" s="18"/>
      <c r="T87" s="18"/>
      <c r="U87" s="18"/>
      <c r="V87" s="18"/>
      <c r="W87" s="18"/>
      <c r="X87" s="18"/>
      <c r="Y87" s="18"/>
      <c r="Z87" s="18"/>
      <c r="AA87" s="18"/>
      <c r="AB87" s="18"/>
      <c r="AC87" s="18"/>
    </row>
    <row r="88" spans="12:29" ht="14.25" customHeight="1">
      <c r="L88" s="18"/>
      <c r="M88" s="18"/>
      <c r="N88" s="18"/>
      <c r="O88" s="18"/>
      <c r="P88" s="18"/>
      <c r="Q88" s="18"/>
      <c r="R88" s="18"/>
      <c r="S88" s="18"/>
      <c r="T88" s="18"/>
      <c r="U88" s="18"/>
      <c r="V88" s="18"/>
      <c r="W88" s="18"/>
      <c r="X88" s="18"/>
      <c r="Y88" s="18"/>
      <c r="Z88" s="18"/>
      <c r="AA88" s="18"/>
      <c r="AB88" s="18"/>
      <c r="AC88" s="18"/>
    </row>
    <row r="89" spans="12:29" ht="14.25" customHeight="1">
      <c r="L89" s="18"/>
      <c r="M89" s="18"/>
      <c r="N89" s="18"/>
      <c r="O89" s="18"/>
      <c r="P89" s="18"/>
      <c r="Q89" s="18"/>
      <c r="R89" s="18"/>
      <c r="S89" s="18"/>
      <c r="T89" s="18"/>
      <c r="U89" s="18"/>
      <c r="V89" s="18"/>
      <c r="W89" s="18"/>
      <c r="X89" s="18"/>
      <c r="Y89" s="18"/>
      <c r="Z89" s="18"/>
      <c r="AA89" s="18"/>
      <c r="AB89" s="18"/>
      <c r="AC89" s="18"/>
    </row>
    <row r="90" spans="12:29" ht="14.25" customHeight="1">
      <c r="L90" s="18"/>
      <c r="M90" s="18"/>
      <c r="N90" s="18"/>
      <c r="O90" s="18"/>
      <c r="P90" s="18"/>
      <c r="Q90" s="18"/>
      <c r="R90" s="18"/>
      <c r="S90" s="18"/>
      <c r="T90" s="18"/>
      <c r="U90" s="18"/>
      <c r="V90" s="18"/>
      <c r="W90" s="18"/>
      <c r="X90" s="18"/>
      <c r="Y90" s="18"/>
      <c r="Z90" s="18"/>
      <c r="AA90" s="18"/>
      <c r="AB90" s="18"/>
      <c r="AC90" s="18"/>
    </row>
    <row r="91" spans="12:29" ht="14.25" customHeight="1">
      <c r="L91" s="18"/>
      <c r="M91" s="18"/>
      <c r="N91" s="18"/>
      <c r="O91" s="18"/>
      <c r="P91" s="18"/>
      <c r="Q91" s="18"/>
      <c r="R91" s="18"/>
      <c r="S91" s="18"/>
      <c r="T91" s="18"/>
      <c r="U91" s="18"/>
      <c r="V91" s="18"/>
      <c r="W91" s="18"/>
      <c r="X91" s="18"/>
      <c r="Y91" s="18"/>
      <c r="Z91" s="18"/>
      <c r="AA91" s="18"/>
      <c r="AB91" s="18"/>
      <c r="AC91" s="18"/>
    </row>
    <row r="92" spans="12:29" ht="14.25" customHeight="1">
      <c r="L92" s="18"/>
      <c r="M92" s="18"/>
      <c r="N92" s="18"/>
      <c r="O92" s="18"/>
      <c r="P92" s="18"/>
      <c r="Q92" s="18"/>
      <c r="R92" s="18"/>
      <c r="S92" s="18"/>
      <c r="T92" s="18"/>
      <c r="U92" s="18"/>
      <c r="V92" s="18"/>
      <c r="W92" s="18"/>
      <c r="X92" s="18"/>
      <c r="Y92" s="18"/>
      <c r="Z92" s="18"/>
      <c r="AA92" s="18"/>
      <c r="AB92" s="18"/>
      <c r="AC92" s="18"/>
    </row>
    <row r="93" spans="12:29" ht="14.25" customHeight="1">
      <c r="L93" s="18"/>
      <c r="M93" s="18"/>
      <c r="N93" s="18"/>
      <c r="O93" s="18"/>
      <c r="P93" s="18"/>
      <c r="Q93" s="18"/>
      <c r="R93" s="18"/>
      <c r="S93" s="18"/>
      <c r="T93" s="18"/>
      <c r="U93" s="18"/>
      <c r="V93" s="18"/>
      <c r="W93" s="18"/>
      <c r="X93" s="18"/>
      <c r="Y93" s="18"/>
      <c r="Z93" s="18"/>
      <c r="AA93" s="18"/>
      <c r="AB93" s="18"/>
      <c r="AC93" s="18"/>
    </row>
    <row r="94" spans="12:29" ht="14.25" customHeight="1">
      <c r="L94" s="18"/>
      <c r="M94" s="18"/>
      <c r="N94" s="18"/>
      <c r="O94" s="18"/>
      <c r="P94" s="18"/>
      <c r="Q94" s="18"/>
      <c r="R94" s="18"/>
      <c r="S94" s="18"/>
      <c r="T94" s="18"/>
      <c r="U94" s="18"/>
      <c r="V94" s="18"/>
      <c r="W94" s="18"/>
      <c r="X94" s="18"/>
      <c r="Y94" s="18"/>
      <c r="Z94" s="18"/>
      <c r="AA94" s="18"/>
      <c r="AB94" s="18"/>
      <c r="AC94" s="18"/>
    </row>
    <row r="95" spans="12:29" ht="14.25" customHeight="1">
      <c r="L95" s="18"/>
      <c r="M95" s="18"/>
      <c r="N95" s="18"/>
      <c r="O95" s="18"/>
      <c r="P95" s="18"/>
      <c r="Q95" s="18"/>
      <c r="R95" s="18"/>
      <c r="S95" s="18"/>
      <c r="T95" s="18"/>
      <c r="U95" s="18"/>
      <c r="V95" s="18"/>
      <c r="W95" s="18"/>
      <c r="X95" s="18"/>
      <c r="Y95" s="18"/>
      <c r="Z95" s="18"/>
      <c r="AA95" s="18"/>
      <c r="AB95" s="18"/>
      <c r="AC95" s="18"/>
    </row>
    <row r="96" spans="12:29" ht="14.25" customHeight="1">
      <c r="L96" s="18"/>
      <c r="M96" s="18"/>
      <c r="N96" s="18"/>
      <c r="O96" s="18"/>
      <c r="P96" s="18"/>
      <c r="Q96" s="18"/>
      <c r="R96" s="18"/>
      <c r="S96" s="18"/>
      <c r="T96" s="18"/>
      <c r="U96" s="18"/>
      <c r="V96" s="18"/>
      <c r="W96" s="18"/>
      <c r="X96" s="18"/>
      <c r="Y96" s="18"/>
      <c r="Z96" s="18"/>
      <c r="AA96" s="18"/>
      <c r="AB96" s="18"/>
      <c r="AC96" s="18"/>
    </row>
    <row r="97" spans="12:29" ht="14.25" customHeight="1">
      <c r="L97" s="18"/>
      <c r="M97" s="18"/>
      <c r="N97" s="18"/>
      <c r="O97" s="18"/>
      <c r="P97" s="18"/>
      <c r="Q97" s="18"/>
      <c r="R97" s="18"/>
      <c r="S97" s="18"/>
      <c r="T97" s="18"/>
      <c r="U97" s="18"/>
      <c r="V97" s="18"/>
      <c r="W97" s="18"/>
      <c r="X97" s="18"/>
      <c r="Y97" s="18"/>
      <c r="Z97" s="18"/>
      <c r="AA97" s="18"/>
      <c r="AB97" s="18"/>
      <c r="AC97" s="18"/>
    </row>
    <row r="98" spans="12:29" ht="14.25" customHeight="1">
      <c r="L98" s="18"/>
      <c r="M98" s="18"/>
      <c r="N98" s="18"/>
      <c r="O98" s="18"/>
      <c r="P98" s="18"/>
      <c r="Q98" s="18"/>
      <c r="R98" s="18"/>
      <c r="S98" s="18"/>
      <c r="T98" s="18"/>
      <c r="U98" s="18"/>
      <c r="V98" s="18"/>
      <c r="W98" s="18"/>
      <c r="X98" s="18"/>
      <c r="Y98" s="18"/>
      <c r="Z98" s="18"/>
      <c r="AA98" s="18"/>
      <c r="AB98" s="18"/>
      <c r="AC98" s="18"/>
    </row>
    <row r="99" spans="12:29" ht="14.25" customHeight="1">
      <c r="L99" s="18"/>
      <c r="M99" s="18"/>
      <c r="N99" s="18"/>
      <c r="O99" s="18"/>
      <c r="P99" s="18"/>
      <c r="Q99" s="18"/>
      <c r="R99" s="18"/>
      <c r="S99" s="18"/>
      <c r="T99" s="18"/>
      <c r="U99" s="18"/>
      <c r="V99" s="18"/>
      <c r="W99" s="18"/>
      <c r="X99" s="18"/>
      <c r="Y99" s="18"/>
      <c r="Z99" s="18"/>
      <c r="AA99" s="18"/>
      <c r="AB99" s="18"/>
      <c r="AC99" s="18"/>
    </row>
    <row r="100" spans="12:29" ht="14.25" customHeight="1">
      <c r="L100" s="18"/>
      <c r="M100" s="18"/>
      <c r="N100" s="18"/>
      <c r="O100" s="18"/>
      <c r="P100" s="18"/>
      <c r="Q100" s="18"/>
      <c r="R100" s="18"/>
      <c r="S100" s="18"/>
      <c r="T100" s="18"/>
      <c r="U100" s="18"/>
      <c r="V100" s="18"/>
      <c r="W100" s="18"/>
      <c r="X100" s="18"/>
      <c r="Y100" s="18"/>
      <c r="Z100" s="18"/>
      <c r="AA100" s="18"/>
      <c r="AB100" s="18"/>
      <c r="AC100" s="18"/>
    </row>
    <row r="101" spans="12:29" ht="14.25" customHeight="1">
      <c r="L101" s="18"/>
      <c r="M101" s="18"/>
      <c r="N101" s="18"/>
      <c r="O101" s="18"/>
      <c r="P101" s="18"/>
      <c r="Q101" s="18"/>
      <c r="R101" s="18"/>
      <c r="S101" s="18"/>
      <c r="T101" s="18"/>
      <c r="U101" s="18"/>
      <c r="V101" s="18"/>
      <c r="W101" s="18"/>
      <c r="X101" s="18"/>
      <c r="Y101" s="18"/>
      <c r="Z101" s="18"/>
      <c r="AA101" s="18"/>
      <c r="AB101" s="18"/>
      <c r="AC101" s="18"/>
    </row>
    <row r="102" spans="12:29" ht="14.25" customHeight="1">
      <c r="L102" s="18"/>
      <c r="M102" s="18"/>
      <c r="N102" s="18"/>
      <c r="O102" s="18"/>
      <c r="P102" s="18"/>
      <c r="Q102" s="18"/>
      <c r="R102" s="18"/>
      <c r="S102" s="18"/>
      <c r="T102" s="18"/>
      <c r="U102" s="18"/>
      <c r="V102" s="18"/>
      <c r="W102" s="18"/>
      <c r="X102" s="18"/>
      <c r="Y102" s="18"/>
      <c r="Z102" s="18"/>
      <c r="AA102" s="18"/>
      <c r="AB102" s="18"/>
      <c r="AC102" s="18"/>
    </row>
    <row r="103" spans="12:29" ht="14.25" customHeight="1">
      <c r="L103" s="18"/>
      <c r="M103" s="18"/>
      <c r="N103" s="18"/>
      <c r="O103" s="18"/>
      <c r="P103" s="18"/>
      <c r="Q103" s="18"/>
      <c r="R103" s="18"/>
      <c r="S103" s="18"/>
      <c r="T103" s="18"/>
      <c r="U103" s="18"/>
      <c r="V103" s="18"/>
      <c r="W103" s="18"/>
      <c r="X103" s="18"/>
      <c r="Y103" s="18"/>
      <c r="Z103" s="18"/>
      <c r="AA103" s="18"/>
      <c r="AB103" s="18"/>
      <c r="AC103" s="18"/>
    </row>
    <row r="104" spans="12:29" ht="14.25" customHeight="1">
      <c r="L104" s="18"/>
      <c r="M104" s="18"/>
      <c r="N104" s="18"/>
      <c r="O104" s="18"/>
      <c r="P104" s="18"/>
      <c r="Q104" s="18"/>
      <c r="R104" s="18"/>
      <c r="S104" s="18"/>
      <c r="T104" s="18"/>
      <c r="U104" s="18"/>
      <c r="V104" s="18"/>
      <c r="W104" s="18"/>
      <c r="X104" s="18"/>
      <c r="Y104" s="18"/>
      <c r="Z104" s="18"/>
      <c r="AA104" s="18"/>
      <c r="AB104" s="18"/>
      <c r="AC104" s="18"/>
    </row>
    <row r="105" spans="12:29" ht="14.25" customHeight="1">
      <c r="L105" s="18"/>
      <c r="M105" s="18"/>
      <c r="N105" s="18"/>
      <c r="O105" s="18"/>
      <c r="P105" s="18"/>
      <c r="Q105" s="18"/>
      <c r="R105" s="18"/>
      <c r="S105" s="18"/>
      <c r="T105" s="18"/>
      <c r="U105" s="18"/>
      <c r="V105" s="18"/>
      <c r="W105" s="18"/>
      <c r="X105" s="18"/>
      <c r="Y105" s="18"/>
      <c r="Z105" s="18"/>
      <c r="AA105" s="18"/>
      <c r="AB105" s="18"/>
      <c r="AC105" s="18"/>
    </row>
    <row r="106" spans="12:29" ht="14.25" customHeight="1">
      <c r="L106" s="18"/>
      <c r="M106" s="18"/>
      <c r="N106" s="18"/>
      <c r="O106" s="18"/>
      <c r="P106" s="18"/>
      <c r="Q106" s="18"/>
      <c r="R106" s="18"/>
      <c r="S106" s="18"/>
      <c r="T106" s="18"/>
      <c r="U106" s="18"/>
      <c r="V106" s="18"/>
      <c r="W106" s="18"/>
      <c r="X106" s="18"/>
      <c r="Y106" s="18"/>
      <c r="Z106" s="18"/>
      <c r="AA106" s="18"/>
      <c r="AB106" s="18"/>
      <c r="AC106" s="18"/>
    </row>
    <row r="107" spans="12:29" ht="14.25" customHeight="1">
      <c r="L107" s="18"/>
      <c r="M107" s="18"/>
      <c r="N107" s="18"/>
      <c r="O107" s="18"/>
      <c r="P107" s="18"/>
      <c r="Q107" s="18"/>
      <c r="R107" s="18"/>
      <c r="S107" s="18"/>
      <c r="T107" s="18"/>
      <c r="U107" s="18"/>
      <c r="V107" s="18"/>
      <c r="W107" s="18"/>
      <c r="X107" s="18"/>
      <c r="Y107" s="18"/>
      <c r="Z107" s="18"/>
      <c r="AA107" s="18"/>
      <c r="AB107" s="18"/>
      <c r="AC107" s="18"/>
    </row>
    <row r="108" spans="12:29" ht="14.25" customHeight="1">
      <c r="L108" s="18"/>
      <c r="M108" s="18"/>
      <c r="N108" s="18"/>
      <c r="O108" s="18"/>
      <c r="P108" s="18"/>
      <c r="Q108" s="18"/>
      <c r="R108" s="18"/>
      <c r="S108" s="18"/>
      <c r="T108" s="18"/>
      <c r="U108" s="18"/>
      <c r="V108" s="18"/>
      <c r="W108" s="18"/>
      <c r="X108" s="18"/>
      <c r="Y108" s="18"/>
      <c r="Z108" s="18"/>
      <c r="AA108" s="18"/>
      <c r="AB108" s="18"/>
      <c r="AC108" s="18"/>
    </row>
    <row r="109" spans="12:29" ht="14.25" customHeight="1">
      <c r="L109" s="18"/>
      <c r="M109" s="18"/>
      <c r="N109" s="18"/>
      <c r="O109" s="18"/>
      <c r="P109" s="18"/>
      <c r="Q109" s="18"/>
      <c r="R109" s="18"/>
      <c r="S109" s="18"/>
      <c r="T109" s="18"/>
      <c r="U109" s="18"/>
      <c r="V109" s="18"/>
      <c r="W109" s="18"/>
      <c r="X109" s="18"/>
      <c r="Y109" s="18"/>
      <c r="Z109" s="18"/>
      <c r="AA109" s="18"/>
      <c r="AB109" s="18"/>
      <c r="AC109" s="18"/>
    </row>
    <row r="110" spans="12:29" ht="14.25" customHeight="1">
      <c r="L110" s="18"/>
      <c r="M110" s="18"/>
      <c r="N110" s="18"/>
      <c r="O110" s="18"/>
      <c r="P110" s="18"/>
      <c r="Q110" s="18"/>
      <c r="R110" s="18"/>
      <c r="S110" s="18"/>
      <c r="T110" s="18"/>
      <c r="U110" s="18"/>
      <c r="V110" s="18"/>
      <c r="W110" s="18"/>
      <c r="X110" s="18"/>
      <c r="Y110" s="18"/>
      <c r="Z110" s="18"/>
      <c r="AA110" s="18"/>
      <c r="AB110" s="18"/>
      <c r="AC110" s="18"/>
    </row>
    <row r="111" spans="12:29" ht="14.25" customHeight="1">
      <c r="L111" s="18"/>
      <c r="M111" s="18"/>
      <c r="N111" s="18"/>
      <c r="O111" s="18"/>
      <c r="P111" s="18"/>
      <c r="Q111" s="18"/>
      <c r="R111" s="18"/>
      <c r="S111" s="18"/>
      <c r="T111" s="18"/>
      <c r="U111" s="18"/>
      <c r="V111" s="18"/>
      <c r="W111" s="18"/>
      <c r="X111" s="18"/>
      <c r="Y111" s="18"/>
      <c r="Z111" s="18"/>
      <c r="AA111" s="18"/>
      <c r="AB111" s="18"/>
      <c r="AC111" s="18"/>
    </row>
    <row r="112" spans="12:29" ht="14.25" customHeight="1">
      <c r="L112" s="18"/>
      <c r="M112" s="18"/>
      <c r="N112" s="18"/>
      <c r="O112" s="18"/>
      <c r="P112" s="18"/>
      <c r="Q112" s="18"/>
      <c r="R112" s="18"/>
      <c r="S112" s="18"/>
      <c r="T112" s="18"/>
      <c r="U112" s="18"/>
      <c r="V112" s="18"/>
      <c r="W112" s="18"/>
      <c r="X112" s="18"/>
      <c r="Y112" s="18"/>
      <c r="Z112" s="18"/>
      <c r="AA112" s="18"/>
      <c r="AB112" s="18"/>
      <c r="AC112" s="18"/>
    </row>
    <row r="113" spans="12:29" ht="14.25" customHeight="1">
      <c r="L113" s="18"/>
      <c r="M113" s="18"/>
      <c r="N113" s="18"/>
      <c r="O113" s="18"/>
      <c r="P113" s="18"/>
      <c r="Q113" s="18"/>
      <c r="R113" s="18"/>
      <c r="S113" s="18"/>
      <c r="T113" s="18"/>
      <c r="U113" s="18"/>
      <c r="V113" s="18"/>
      <c r="W113" s="18"/>
      <c r="X113" s="18"/>
      <c r="Y113" s="18"/>
      <c r="Z113" s="18"/>
      <c r="AA113" s="18"/>
      <c r="AB113" s="18"/>
      <c r="AC113" s="18"/>
    </row>
    <row r="114" spans="12:29" ht="14.25" customHeight="1">
      <c r="L114" s="18"/>
      <c r="M114" s="18"/>
      <c r="N114" s="18"/>
      <c r="O114" s="18"/>
      <c r="P114" s="18"/>
      <c r="Q114" s="18"/>
      <c r="R114" s="18"/>
      <c r="S114" s="18"/>
      <c r="T114" s="18"/>
      <c r="U114" s="18"/>
      <c r="V114" s="18"/>
      <c r="W114" s="18"/>
      <c r="X114" s="18"/>
      <c r="Y114" s="18"/>
      <c r="Z114" s="18"/>
      <c r="AA114" s="18"/>
      <c r="AB114" s="18"/>
      <c r="AC114" s="18"/>
    </row>
    <row r="115" spans="12:29" ht="14.25" customHeight="1">
      <c r="L115" s="18"/>
      <c r="M115" s="18"/>
      <c r="N115" s="18"/>
      <c r="O115" s="18"/>
      <c r="P115" s="18"/>
      <c r="Q115" s="18"/>
      <c r="R115" s="18"/>
      <c r="S115" s="18"/>
      <c r="T115" s="18"/>
      <c r="U115" s="18"/>
      <c r="V115" s="18"/>
      <c r="W115" s="18"/>
      <c r="X115" s="18"/>
      <c r="Y115" s="18"/>
      <c r="Z115" s="18"/>
      <c r="AA115" s="18"/>
      <c r="AB115" s="18"/>
      <c r="AC115" s="18"/>
    </row>
    <row r="116" spans="12:29" ht="14.25" customHeight="1">
      <c r="L116" s="18"/>
      <c r="M116" s="18"/>
      <c r="N116" s="18"/>
      <c r="O116" s="18"/>
      <c r="P116" s="18"/>
      <c r="Q116" s="18"/>
      <c r="R116" s="18"/>
      <c r="S116" s="18"/>
      <c r="T116" s="18"/>
      <c r="U116" s="18"/>
      <c r="V116" s="18"/>
      <c r="W116" s="18"/>
      <c r="X116" s="18"/>
      <c r="Y116" s="18"/>
      <c r="Z116" s="18"/>
      <c r="AA116" s="18"/>
      <c r="AB116" s="18"/>
      <c r="AC116" s="18"/>
    </row>
    <row r="117" spans="12:29" ht="14.25" customHeight="1">
      <c r="L117" s="18"/>
      <c r="M117" s="18"/>
      <c r="N117" s="18"/>
      <c r="O117" s="18"/>
      <c r="P117" s="18"/>
      <c r="Q117" s="18"/>
      <c r="R117" s="18"/>
      <c r="S117" s="18"/>
      <c r="T117" s="18"/>
      <c r="U117" s="18"/>
      <c r="V117" s="18"/>
      <c r="W117" s="18"/>
      <c r="X117" s="18"/>
      <c r="Y117" s="18"/>
      <c r="Z117" s="18"/>
      <c r="AA117" s="18"/>
      <c r="AB117" s="18"/>
      <c r="AC117" s="18"/>
    </row>
    <row r="118" spans="12:29" ht="14.25" customHeight="1">
      <c r="L118" s="18"/>
      <c r="M118" s="18"/>
      <c r="N118" s="18"/>
      <c r="O118" s="18"/>
      <c r="P118" s="18"/>
      <c r="Q118" s="18"/>
      <c r="R118" s="18"/>
      <c r="S118" s="18"/>
      <c r="T118" s="18"/>
      <c r="U118" s="18"/>
      <c r="V118" s="18"/>
      <c r="W118" s="18"/>
      <c r="X118" s="18"/>
      <c r="Y118" s="18"/>
      <c r="Z118" s="18"/>
      <c r="AA118" s="18"/>
      <c r="AB118" s="18"/>
      <c r="AC118" s="18"/>
    </row>
    <row r="119" spans="12:29" ht="14.25" customHeight="1">
      <c r="L119" s="18"/>
      <c r="M119" s="18"/>
      <c r="N119" s="18"/>
      <c r="O119" s="18"/>
      <c r="P119" s="18"/>
      <c r="Q119" s="18"/>
      <c r="R119" s="18"/>
      <c r="S119" s="18"/>
      <c r="T119" s="18"/>
      <c r="U119" s="18"/>
      <c r="V119" s="18"/>
      <c r="W119" s="18"/>
      <c r="X119" s="18"/>
      <c r="Y119" s="18"/>
      <c r="Z119" s="18"/>
      <c r="AA119" s="18"/>
      <c r="AB119" s="18"/>
      <c r="AC119" s="18"/>
    </row>
    <row r="120" spans="12:29" ht="14.25" customHeight="1">
      <c r="L120" s="18"/>
      <c r="M120" s="18"/>
      <c r="N120" s="18"/>
      <c r="O120" s="18"/>
      <c r="P120" s="18"/>
      <c r="Q120" s="18"/>
      <c r="R120" s="18"/>
      <c r="S120" s="18"/>
      <c r="T120" s="18"/>
      <c r="U120" s="18"/>
      <c r="V120" s="18"/>
      <c r="W120" s="18"/>
      <c r="X120" s="18"/>
      <c r="Y120" s="18"/>
      <c r="Z120" s="18"/>
      <c r="AA120" s="18"/>
      <c r="AB120" s="18"/>
      <c r="AC120" s="18"/>
    </row>
    <row r="121" spans="12:29" ht="14.25" customHeight="1">
      <c r="L121" s="18"/>
      <c r="M121" s="18"/>
      <c r="N121" s="18"/>
      <c r="O121" s="18"/>
      <c r="P121" s="18"/>
      <c r="Q121" s="18"/>
      <c r="R121" s="18"/>
      <c r="S121" s="18"/>
      <c r="T121" s="18"/>
      <c r="U121" s="18"/>
      <c r="V121" s="18"/>
      <c r="W121" s="18"/>
      <c r="X121" s="18"/>
      <c r="Y121" s="18"/>
      <c r="Z121" s="18"/>
      <c r="AA121" s="18"/>
      <c r="AB121" s="18"/>
      <c r="AC121" s="18"/>
    </row>
    <row r="122" spans="12:29" ht="14.25" customHeight="1">
      <c r="L122" s="18"/>
      <c r="M122" s="18"/>
      <c r="N122" s="18"/>
      <c r="O122" s="18"/>
      <c r="P122" s="18"/>
      <c r="Q122" s="18"/>
      <c r="R122" s="18"/>
      <c r="S122" s="18"/>
      <c r="T122" s="18"/>
      <c r="U122" s="18"/>
      <c r="V122" s="18"/>
      <c r="W122" s="18"/>
      <c r="X122" s="18"/>
      <c r="Y122" s="18"/>
      <c r="Z122" s="18"/>
      <c r="AA122" s="18"/>
      <c r="AB122" s="18"/>
      <c r="AC122" s="18"/>
    </row>
    <row r="123" spans="12:29" ht="14.25" customHeight="1">
      <c r="L123" s="18"/>
      <c r="M123" s="18"/>
      <c r="N123" s="18"/>
      <c r="O123" s="18"/>
      <c r="P123" s="18"/>
      <c r="Q123" s="18"/>
      <c r="R123" s="18"/>
      <c r="S123" s="18"/>
      <c r="T123" s="18"/>
      <c r="U123" s="18"/>
      <c r="V123" s="18"/>
      <c r="W123" s="18"/>
      <c r="X123" s="18"/>
      <c r="Y123" s="18"/>
      <c r="Z123" s="18"/>
      <c r="AA123" s="18"/>
      <c r="AB123" s="18"/>
      <c r="AC123" s="18"/>
    </row>
    <row r="124" spans="12:29" ht="14.25" customHeight="1">
      <c r="L124" s="18"/>
      <c r="M124" s="18"/>
      <c r="N124" s="18"/>
      <c r="O124" s="18"/>
      <c r="P124" s="18"/>
      <c r="Q124" s="18"/>
      <c r="R124" s="18"/>
      <c r="S124" s="18"/>
      <c r="T124" s="18"/>
      <c r="U124" s="18"/>
      <c r="V124" s="18"/>
      <c r="W124" s="18"/>
      <c r="X124" s="18"/>
      <c r="Y124" s="18"/>
      <c r="Z124" s="18"/>
      <c r="AA124" s="18"/>
      <c r="AB124" s="18"/>
      <c r="AC124" s="18"/>
    </row>
    <row r="125" spans="12:29" ht="14.25" customHeight="1">
      <c r="L125" s="18"/>
      <c r="M125" s="18"/>
      <c r="N125" s="18"/>
      <c r="O125" s="18"/>
      <c r="P125" s="18"/>
      <c r="Q125" s="18"/>
      <c r="R125" s="18"/>
      <c r="S125" s="18"/>
      <c r="T125" s="18"/>
      <c r="U125" s="18"/>
      <c r="V125" s="18"/>
      <c r="W125" s="18"/>
      <c r="X125" s="18"/>
      <c r="Y125" s="18"/>
      <c r="Z125" s="18"/>
      <c r="AA125" s="18"/>
      <c r="AB125" s="18"/>
      <c r="AC125" s="18"/>
    </row>
    <row r="126" spans="12:29" ht="14.25" customHeight="1">
      <c r="L126" s="18"/>
      <c r="M126" s="18"/>
      <c r="N126" s="18"/>
      <c r="O126" s="18"/>
      <c r="P126" s="18"/>
      <c r="Q126" s="18"/>
      <c r="R126" s="18"/>
      <c r="S126" s="18"/>
      <c r="T126" s="18"/>
      <c r="U126" s="18"/>
      <c r="V126" s="18"/>
      <c r="W126" s="18"/>
      <c r="X126" s="18"/>
      <c r="Y126" s="18"/>
      <c r="Z126" s="18"/>
      <c r="AA126" s="18"/>
      <c r="AB126" s="18"/>
      <c r="AC126" s="18"/>
    </row>
    <row r="127" spans="12:29" ht="14.25" customHeight="1">
      <c r="L127" s="18"/>
      <c r="M127" s="18"/>
      <c r="N127" s="18"/>
      <c r="O127" s="18"/>
      <c r="P127" s="18"/>
      <c r="Q127" s="18"/>
      <c r="R127" s="18"/>
      <c r="S127" s="18"/>
      <c r="T127" s="18"/>
      <c r="U127" s="18"/>
      <c r="V127" s="18"/>
      <c r="W127" s="18"/>
      <c r="X127" s="18"/>
      <c r="Y127" s="18"/>
      <c r="Z127" s="18"/>
      <c r="AA127" s="18"/>
      <c r="AB127" s="18"/>
      <c r="AC127" s="18"/>
    </row>
    <row r="128" spans="12:29" ht="14.25" customHeight="1">
      <c r="L128" s="18"/>
      <c r="M128" s="18"/>
      <c r="N128" s="18"/>
      <c r="O128" s="18"/>
      <c r="P128" s="18"/>
      <c r="Q128" s="18"/>
      <c r="R128" s="18"/>
      <c r="S128" s="18"/>
      <c r="T128" s="18"/>
      <c r="U128" s="18"/>
      <c r="V128" s="18"/>
      <c r="W128" s="18"/>
      <c r="X128" s="18"/>
      <c r="Y128" s="18"/>
      <c r="Z128" s="18"/>
      <c r="AA128" s="18"/>
      <c r="AB128" s="18"/>
      <c r="AC128" s="18"/>
    </row>
    <row r="129" spans="12:29" ht="14.25" customHeight="1">
      <c r="L129" s="18"/>
      <c r="M129" s="18"/>
      <c r="N129" s="18"/>
      <c r="O129" s="18"/>
      <c r="P129" s="18"/>
      <c r="Q129" s="18"/>
      <c r="R129" s="18"/>
      <c r="S129" s="18"/>
      <c r="T129" s="18"/>
      <c r="U129" s="18"/>
      <c r="V129" s="18"/>
      <c r="W129" s="18"/>
      <c r="X129" s="18"/>
      <c r="Y129" s="18"/>
      <c r="Z129" s="18"/>
      <c r="AA129" s="18"/>
      <c r="AB129" s="18"/>
      <c r="AC129" s="18"/>
    </row>
    <row r="130" spans="12:29" ht="14.25" customHeight="1">
      <c r="L130" s="18"/>
      <c r="M130" s="18"/>
      <c r="N130" s="18"/>
      <c r="O130" s="18"/>
      <c r="P130" s="18"/>
      <c r="Q130" s="18"/>
      <c r="R130" s="18"/>
      <c r="S130" s="18"/>
      <c r="T130" s="18"/>
      <c r="U130" s="18"/>
      <c r="V130" s="18"/>
      <c r="W130" s="18"/>
      <c r="X130" s="18"/>
      <c r="Y130" s="18"/>
      <c r="Z130" s="18"/>
      <c r="AA130" s="18"/>
      <c r="AB130" s="18"/>
      <c r="AC130" s="18"/>
    </row>
    <row r="131" spans="12:29" ht="14.25" customHeight="1">
      <c r="L131" s="18"/>
      <c r="M131" s="18"/>
      <c r="N131" s="18"/>
      <c r="O131" s="18"/>
      <c r="P131" s="18"/>
      <c r="Q131" s="18"/>
      <c r="R131" s="18"/>
      <c r="S131" s="18"/>
      <c r="T131" s="18"/>
      <c r="U131" s="18"/>
      <c r="V131" s="18"/>
      <c r="W131" s="18"/>
      <c r="X131" s="18"/>
      <c r="Y131" s="18"/>
      <c r="Z131" s="18"/>
      <c r="AA131" s="18"/>
      <c r="AB131" s="18"/>
      <c r="AC131" s="18"/>
    </row>
    <row r="132" spans="12:29" ht="14.25" customHeight="1">
      <c r="L132" s="18"/>
      <c r="M132" s="18"/>
      <c r="N132" s="18"/>
      <c r="O132" s="18"/>
      <c r="P132" s="18"/>
      <c r="Q132" s="18"/>
      <c r="R132" s="18"/>
      <c r="S132" s="18"/>
      <c r="T132" s="18"/>
      <c r="U132" s="18"/>
      <c r="V132" s="18"/>
      <c r="W132" s="18"/>
      <c r="X132" s="18"/>
      <c r="Y132" s="18"/>
      <c r="Z132" s="18"/>
      <c r="AA132" s="18"/>
      <c r="AB132" s="18"/>
      <c r="AC132" s="18"/>
    </row>
    <row r="133" spans="12:29" ht="14.25" customHeight="1">
      <c r="L133" s="18"/>
      <c r="M133" s="18"/>
      <c r="N133" s="18"/>
      <c r="O133" s="18"/>
      <c r="P133" s="18"/>
      <c r="Q133" s="18"/>
      <c r="R133" s="18"/>
      <c r="S133" s="18"/>
      <c r="T133" s="18"/>
      <c r="U133" s="18"/>
      <c r="V133" s="18"/>
      <c r="W133" s="18"/>
      <c r="X133" s="18"/>
      <c r="Y133" s="18"/>
      <c r="Z133" s="18"/>
      <c r="AA133" s="18"/>
      <c r="AB133" s="18"/>
      <c r="AC133" s="18"/>
    </row>
    <row r="134" spans="12:29" ht="14.25" customHeight="1">
      <c r="L134" s="18"/>
      <c r="M134" s="18"/>
      <c r="N134" s="18"/>
      <c r="O134" s="18"/>
      <c r="P134" s="18"/>
      <c r="Q134" s="18"/>
      <c r="R134" s="18"/>
      <c r="S134" s="18"/>
      <c r="T134" s="18"/>
      <c r="U134" s="18"/>
      <c r="V134" s="18"/>
      <c r="W134" s="18"/>
      <c r="X134" s="18"/>
      <c r="Y134" s="18"/>
      <c r="Z134" s="18"/>
      <c r="AA134" s="18"/>
      <c r="AB134" s="18"/>
      <c r="AC134" s="18"/>
    </row>
    <row r="135" spans="12:29" ht="14.25" customHeight="1">
      <c r="L135" s="18"/>
      <c r="M135" s="18"/>
      <c r="N135" s="18"/>
      <c r="O135" s="18"/>
      <c r="P135" s="18"/>
      <c r="Q135" s="18"/>
      <c r="R135" s="18"/>
      <c r="S135" s="18"/>
      <c r="T135" s="18"/>
      <c r="U135" s="18"/>
      <c r="V135" s="18"/>
      <c r="W135" s="18"/>
      <c r="X135" s="18"/>
      <c r="Y135" s="18"/>
      <c r="Z135" s="18"/>
      <c r="AA135" s="18"/>
      <c r="AB135" s="18"/>
      <c r="AC135" s="18"/>
    </row>
    <row r="136" spans="12:29" ht="14.25" customHeight="1">
      <c r="L136" s="18"/>
      <c r="M136" s="18"/>
      <c r="N136" s="18"/>
      <c r="O136" s="18"/>
      <c r="P136" s="18"/>
      <c r="Q136" s="18"/>
      <c r="R136" s="18"/>
      <c r="S136" s="18"/>
      <c r="T136" s="18"/>
      <c r="U136" s="18"/>
      <c r="V136" s="18"/>
      <c r="W136" s="18"/>
      <c r="X136" s="18"/>
      <c r="Y136" s="18"/>
      <c r="Z136" s="18"/>
      <c r="AA136" s="18"/>
      <c r="AB136" s="18"/>
      <c r="AC136" s="18"/>
    </row>
    <row r="137" spans="12:29" ht="14.25" customHeight="1">
      <c r="L137" s="18"/>
      <c r="M137" s="18"/>
      <c r="N137" s="18"/>
      <c r="O137" s="18"/>
      <c r="P137" s="18"/>
      <c r="Q137" s="18"/>
      <c r="R137" s="18"/>
      <c r="S137" s="18"/>
      <c r="T137" s="18"/>
      <c r="U137" s="18"/>
      <c r="V137" s="18"/>
      <c r="W137" s="18"/>
      <c r="X137" s="18"/>
      <c r="Y137" s="18"/>
      <c r="Z137" s="18"/>
      <c r="AA137" s="18"/>
      <c r="AB137" s="18"/>
      <c r="AC137" s="18"/>
    </row>
    <row r="138" spans="12:29" ht="14.25" customHeight="1">
      <c r="L138" s="18"/>
      <c r="M138" s="18"/>
      <c r="N138" s="18"/>
      <c r="O138" s="18"/>
      <c r="P138" s="18"/>
      <c r="Q138" s="18"/>
      <c r="R138" s="18"/>
      <c r="S138" s="18"/>
      <c r="T138" s="18"/>
      <c r="U138" s="18"/>
      <c r="V138" s="18"/>
      <c r="W138" s="18"/>
      <c r="X138" s="18"/>
      <c r="Y138" s="18"/>
      <c r="Z138" s="18"/>
      <c r="AA138" s="18"/>
      <c r="AB138" s="18"/>
      <c r="AC138" s="18"/>
    </row>
    <row r="139" spans="12:29" ht="14.25" customHeight="1">
      <c r="L139" s="18"/>
      <c r="M139" s="18"/>
      <c r="N139" s="18"/>
      <c r="O139" s="18"/>
      <c r="P139" s="18"/>
      <c r="Q139" s="18"/>
      <c r="R139" s="18"/>
      <c r="S139" s="18"/>
      <c r="T139" s="18"/>
      <c r="U139" s="18"/>
      <c r="V139" s="18"/>
      <c r="W139" s="18"/>
      <c r="X139" s="18"/>
      <c r="Y139" s="18"/>
      <c r="Z139" s="18"/>
      <c r="AA139" s="18"/>
      <c r="AB139" s="18"/>
      <c r="AC139" s="18"/>
    </row>
    <row r="140" spans="12:29" ht="14.25" customHeight="1">
      <c r="L140" s="18"/>
      <c r="M140" s="18"/>
      <c r="N140" s="18"/>
      <c r="O140" s="18"/>
      <c r="P140" s="18"/>
      <c r="Q140" s="18"/>
      <c r="R140" s="18"/>
      <c r="S140" s="18"/>
      <c r="T140" s="18"/>
      <c r="U140" s="18"/>
      <c r="V140" s="18"/>
      <c r="W140" s="18"/>
      <c r="X140" s="18"/>
      <c r="Y140" s="18"/>
      <c r="Z140" s="18"/>
      <c r="AA140" s="18"/>
      <c r="AB140" s="18"/>
      <c r="AC140" s="18"/>
    </row>
    <row r="141" spans="12:29" ht="14.25" customHeight="1">
      <c r="L141" s="18"/>
      <c r="M141" s="18"/>
      <c r="N141" s="18"/>
      <c r="O141" s="18"/>
      <c r="P141" s="18"/>
      <c r="Q141" s="18"/>
      <c r="R141" s="18"/>
      <c r="S141" s="18"/>
      <c r="T141" s="18"/>
      <c r="U141" s="18"/>
      <c r="V141" s="18"/>
      <c r="W141" s="18"/>
      <c r="X141" s="18"/>
      <c r="Y141" s="18"/>
      <c r="Z141" s="18"/>
      <c r="AA141" s="18"/>
      <c r="AB141" s="18"/>
      <c r="AC141" s="18"/>
    </row>
    <row r="142" spans="12:29" ht="14.25" customHeight="1">
      <c r="L142" s="18"/>
      <c r="M142" s="18"/>
      <c r="N142" s="18"/>
      <c r="O142" s="18"/>
      <c r="P142" s="18"/>
      <c r="Q142" s="18"/>
      <c r="R142" s="18"/>
      <c r="S142" s="18"/>
      <c r="T142" s="18"/>
      <c r="U142" s="18"/>
      <c r="V142" s="18"/>
      <c r="W142" s="18"/>
      <c r="X142" s="18"/>
      <c r="Y142" s="18"/>
      <c r="Z142" s="18"/>
      <c r="AA142" s="18"/>
      <c r="AB142" s="18"/>
      <c r="AC142" s="18"/>
    </row>
    <row r="143" spans="12:29" ht="14.25" customHeight="1">
      <c r="L143" s="18"/>
      <c r="M143" s="18"/>
      <c r="N143" s="18"/>
      <c r="O143" s="18"/>
      <c r="P143" s="18"/>
      <c r="Q143" s="18"/>
      <c r="R143" s="18"/>
      <c r="S143" s="18"/>
      <c r="T143" s="18"/>
      <c r="U143" s="18"/>
      <c r="V143" s="18"/>
      <c r="W143" s="18"/>
      <c r="X143" s="18"/>
      <c r="Y143" s="18"/>
      <c r="Z143" s="18"/>
      <c r="AA143" s="18"/>
      <c r="AB143" s="18"/>
      <c r="AC143" s="18"/>
    </row>
    <row r="144" spans="12:29" ht="14.25" customHeight="1">
      <c r="L144" s="18"/>
      <c r="M144" s="18"/>
      <c r="N144" s="18"/>
      <c r="O144" s="18"/>
      <c r="P144" s="18"/>
      <c r="Q144" s="18"/>
      <c r="R144" s="18"/>
      <c r="S144" s="18"/>
      <c r="T144" s="18"/>
      <c r="U144" s="18"/>
      <c r="V144" s="18"/>
      <c r="W144" s="18"/>
      <c r="X144" s="18"/>
      <c r="Y144" s="18"/>
      <c r="Z144" s="18"/>
      <c r="AA144" s="18"/>
      <c r="AB144" s="18"/>
      <c r="AC144" s="18"/>
    </row>
    <row r="145" spans="12:29" ht="14.25" customHeight="1">
      <c r="L145" s="18"/>
      <c r="M145" s="18"/>
      <c r="N145" s="18"/>
      <c r="O145" s="18"/>
      <c r="P145" s="18"/>
      <c r="Q145" s="18"/>
      <c r="R145" s="18"/>
      <c r="S145" s="18"/>
      <c r="T145" s="18"/>
      <c r="U145" s="18"/>
      <c r="V145" s="18"/>
      <c r="W145" s="18"/>
      <c r="X145" s="18"/>
      <c r="Y145" s="18"/>
      <c r="Z145" s="18"/>
      <c r="AA145" s="18"/>
      <c r="AB145" s="18"/>
      <c r="AC145" s="18"/>
    </row>
    <row r="146" spans="12:29" ht="14.25" customHeight="1">
      <c r="L146" s="18"/>
      <c r="M146" s="18"/>
      <c r="N146" s="18"/>
      <c r="O146" s="18"/>
      <c r="P146" s="18"/>
      <c r="Q146" s="18"/>
      <c r="R146" s="18"/>
      <c r="S146" s="18"/>
      <c r="T146" s="18"/>
      <c r="U146" s="18"/>
      <c r="V146" s="18"/>
      <c r="W146" s="18"/>
      <c r="X146" s="18"/>
      <c r="Y146" s="18"/>
      <c r="Z146" s="18"/>
      <c r="AA146" s="18"/>
      <c r="AB146" s="18"/>
      <c r="AC146" s="18"/>
    </row>
    <row r="147" spans="12:29" ht="14.25" customHeight="1">
      <c r="L147" s="18"/>
      <c r="M147" s="18"/>
      <c r="N147" s="18"/>
      <c r="O147" s="18"/>
      <c r="P147" s="18"/>
      <c r="Q147" s="18"/>
      <c r="R147" s="18"/>
      <c r="S147" s="18"/>
      <c r="T147" s="18"/>
      <c r="U147" s="18"/>
      <c r="V147" s="18"/>
      <c r="W147" s="18"/>
      <c r="X147" s="18"/>
      <c r="Y147" s="18"/>
      <c r="Z147" s="18"/>
      <c r="AA147" s="18"/>
      <c r="AB147" s="18"/>
      <c r="AC147" s="18"/>
    </row>
    <row r="148" spans="12:29" ht="14.25" customHeight="1">
      <c r="L148" s="18"/>
      <c r="M148" s="18"/>
      <c r="N148" s="18"/>
      <c r="O148" s="18"/>
      <c r="P148" s="18"/>
      <c r="Q148" s="18"/>
      <c r="R148" s="18"/>
      <c r="S148" s="18"/>
      <c r="T148" s="18"/>
      <c r="U148" s="18"/>
      <c r="V148" s="18"/>
      <c r="W148" s="18"/>
      <c r="X148" s="18"/>
      <c r="Y148" s="18"/>
      <c r="Z148" s="18"/>
      <c r="AA148" s="18"/>
      <c r="AB148" s="18"/>
      <c r="AC148" s="18"/>
    </row>
    <row r="149" spans="12:29" ht="14.25" customHeight="1">
      <c r="L149" s="18"/>
      <c r="M149" s="18"/>
      <c r="N149" s="18"/>
      <c r="O149" s="18"/>
      <c r="P149" s="18"/>
      <c r="Q149" s="18"/>
      <c r="R149" s="18"/>
      <c r="S149" s="18"/>
      <c r="T149" s="18"/>
      <c r="U149" s="18"/>
      <c r="V149" s="18"/>
      <c r="W149" s="18"/>
      <c r="X149" s="18"/>
      <c r="Y149" s="18"/>
      <c r="Z149" s="18"/>
      <c r="AA149" s="18"/>
      <c r="AB149" s="18"/>
      <c r="AC149" s="18"/>
    </row>
    <row r="150" spans="12:29" ht="14.25" customHeight="1">
      <c r="L150" s="18"/>
      <c r="M150" s="18"/>
      <c r="N150" s="18"/>
      <c r="O150" s="18"/>
      <c r="P150" s="18"/>
      <c r="Q150" s="18"/>
      <c r="R150" s="18"/>
      <c r="S150" s="18"/>
      <c r="T150" s="18"/>
      <c r="U150" s="18"/>
      <c r="V150" s="18"/>
      <c r="W150" s="18"/>
      <c r="X150" s="18"/>
      <c r="Y150" s="18"/>
      <c r="Z150" s="18"/>
      <c r="AA150" s="18"/>
      <c r="AB150" s="18"/>
      <c r="AC150" s="18"/>
    </row>
    <row r="151" spans="12:29" ht="14.25" customHeight="1">
      <c r="L151" s="18"/>
      <c r="M151" s="18"/>
      <c r="N151" s="18"/>
      <c r="O151" s="18"/>
      <c r="P151" s="18"/>
      <c r="Q151" s="18"/>
      <c r="R151" s="18"/>
      <c r="S151" s="18"/>
      <c r="T151" s="18"/>
      <c r="U151" s="18"/>
      <c r="V151" s="18"/>
      <c r="W151" s="18"/>
      <c r="X151" s="18"/>
      <c r="Y151" s="18"/>
      <c r="Z151" s="18"/>
      <c r="AA151" s="18"/>
      <c r="AB151" s="18"/>
      <c r="AC151" s="18"/>
    </row>
    <row r="152" spans="12:29" ht="14.25" customHeight="1">
      <c r="L152" s="18"/>
      <c r="M152" s="18"/>
      <c r="N152" s="18"/>
      <c r="O152" s="18"/>
      <c r="P152" s="18"/>
      <c r="Q152" s="18"/>
      <c r="R152" s="18"/>
      <c r="S152" s="18"/>
      <c r="T152" s="18"/>
      <c r="U152" s="18"/>
      <c r="V152" s="18"/>
      <c r="W152" s="18"/>
      <c r="X152" s="18"/>
      <c r="Y152" s="18"/>
      <c r="Z152" s="18"/>
      <c r="AA152" s="18"/>
      <c r="AB152" s="18"/>
      <c r="AC152" s="18"/>
    </row>
    <row r="153" spans="12:29" ht="14.25" customHeight="1">
      <c r="L153" s="18"/>
      <c r="M153" s="18"/>
      <c r="N153" s="18"/>
      <c r="O153" s="18"/>
      <c r="P153" s="18"/>
      <c r="Q153" s="18"/>
      <c r="R153" s="18"/>
      <c r="S153" s="18"/>
      <c r="T153" s="18"/>
      <c r="U153" s="18"/>
      <c r="V153" s="18"/>
      <c r="W153" s="18"/>
      <c r="X153" s="18"/>
      <c r="Y153" s="18"/>
      <c r="Z153" s="18"/>
      <c r="AA153" s="18"/>
      <c r="AB153" s="18"/>
      <c r="AC153" s="18"/>
    </row>
    <row r="154" spans="12:29" ht="14.25" customHeight="1">
      <c r="L154" s="18"/>
      <c r="M154" s="18"/>
      <c r="N154" s="18"/>
      <c r="O154" s="18"/>
      <c r="P154" s="18"/>
      <c r="Q154" s="18"/>
      <c r="R154" s="18"/>
      <c r="S154" s="18"/>
      <c r="T154" s="18"/>
      <c r="U154" s="18"/>
      <c r="V154" s="18"/>
      <c r="W154" s="18"/>
      <c r="X154" s="18"/>
      <c r="Y154" s="18"/>
      <c r="Z154" s="18"/>
      <c r="AA154" s="18"/>
      <c r="AB154" s="18"/>
      <c r="AC154" s="18"/>
    </row>
    <row r="155" spans="12:29" ht="14.25" customHeight="1">
      <c r="L155" s="18"/>
      <c r="M155" s="18"/>
      <c r="N155" s="18"/>
      <c r="O155" s="18"/>
      <c r="P155" s="18"/>
      <c r="Q155" s="18"/>
      <c r="R155" s="18"/>
      <c r="S155" s="18"/>
      <c r="T155" s="18"/>
      <c r="U155" s="18"/>
      <c r="V155" s="18"/>
      <c r="W155" s="18"/>
      <c r="X155" s="18"/>
      <c r="Y155" s="18"/>
      <c r="Z155" s="18"/>
      <c r="AA155" s="18"/>
      <c r="AB155" s="18"/>
      <c r="AC155" s="18"/>
    </row>
    <row r="156" spans="12:29" ht="14.25" customHeight="1">
      <c r="L156" s="18"/>
      <c r="M156" s="18"/>
      <c r="N156" s="18"/>
      <c r="O156" s="18"/>
      <c r="P156" s="18"/>
      <c r="Q156" s="18"/>
      <c r="R156" s="18"/>
      <c r="S156" s="18"/>
      <c r="T156" s="18"/>
      <c r="U156" s="18"/>
      <c r="V156" s="18"/>
      <c r="W156" s="18"/>
      <c r="X156" s="18"/>
      <c r="Y156" s="18"/>
      <c r="Z156" s="18"/>
      <c r="AA156" s="18"/>
      <c r="AB156" s="18"/>
      <c r="AC156" s="18"/>
    </row>
    <row r="157" spans="12:29" ht="14.25" customHeight="1">
      <c r="L157" s="18"/>
      <c r="M157" s="18"/>
      <c r="N157" s="18"/>
      <c r="O157" s="18"/>
      <c r="P157" s="18"/>
      <c r="Q157" s="18"/>
      <c r="R157" s="18"/>
      <c r="S157" s="18"/>
      <c r="T157" s="18"/>
      <c r="U157" s="18"/>
      <c r="V157" s="18"/>
      <c r="W157" s="18"/>
      <c r="X157" s="18"/>
      <c r="Y157" s="18"/>
      <c r="Z157" s="18"/>
      <c r="AA157" s="18"/>
      <c r="AB157" s="18"/>
      <c r="AC157" s="18"/>
    </row>
    <row r="158" spans="12:29" ht="14.25" customHeight="1">
      <c r="L158" s="18"/>
      <c r="M158" s="18"/>
      <c r="N158" s="18"/>
      <c r="O158" s="18"/>
      <c r="P158" s="18"/>
      <c r="Q158" s="18"/>
      <c r="R158" s="18"/>
      <c r="S158" s="18"/>
      <c r="T158" s="18"/>
      <c r="U158" s="18"/>
      <c r="V158" s="18"/>
      <c r="W158" s="18"/>
      <c r="X158" s="18"/>
      <c r="Y158" s="18"/>
      <c r="Z158" s="18"/>
      <c r="AA158" s="18"/>
      <c r="AB158" s="18"/>
      <c r="AC158" s="18"/>
    </row>
    <row r="159" spans="12:29" ht="14.25" customHeight="1">
      <c r="L159" s="18"/>
      <c r="M159" s="18"/>
      <c r="N159" s="18"/>
      <c r="O159" s="18"/>
      <c r="P159" s="18"/>
      <c r="Q159" s="18"/>
      <c r="R159" s="18"/>
      <c r="S159" s="18"/>
      <c r="T159" s="18"/>
      <c r="U159" s="18"/>
      <c r="V159" s="18"/>
      <c r="W159" s="18"/>
      <c r="X159" s="18"/>
      <c r="Y159" s="18"/>
      <c r="Z159" s="18"/>
      <c r="AA159" s="18"/>
      <c r="AB159" s="18"/>
      <c r="AC159" s="18"/>
    </row>
    <row r="160" spans="12:29" ht="14.25" customHeight="1">
      <c r="L160" s="18"/>
      <c r="M160" s="18"/>
      <c r="N160" s="18"/>
      <c r="O160" s="18"/>
      <c r="P160" s="18"/>
      <c r="Q160" s="18"/>
      <c r="R160" s="18"/>
      <c r="S160" s="18"/>
      <c r="T160" s="18"/>
      <c r="U160" s="18"/>
      <c r="V160" s="18"/>
      <c r="W160" s="18"/>
      <c r="X160" s="18"/>
      <c r="Y160" s="18"/>
      <c r="Z160" s="18"/>
      <c r="AA160" s="18"/>
      <c r="AB160" s="18"/>
      <c r="AC160" s="18"/>
    </row>
    <row r="161" spans="12:29" ht="14.25" customHeight="1">
      <c r="L161" s="18"/>
      <c r="M161" s="18"/>
      <c r="N161" s="18"/>
      <c r="O161" s="18"/>
      <c r="P161" s="18"/>
      <c r="Q161" s="18"/>
      <c r="R161" s="18"/>
      <c r="S161" s="18"/>
      <c r="T161" s="18"/>
      <c r="U161" s="18"/>
      <c r="V161" s="18"/>
      <c r="W161" s="18"/>
      <c r="X161" s="18"/>
      <c r="Y161" s="18"/>
      <c r="Z161" s="18"/>
      <c r="AA161" s="18"/>
      <c r="AB161" s="18"/>
      <c r="AC161" s="18"/>
    </row>
    <row r="162" spans="12:29" ht="14.25" customHeight="1">
      <c r="L162" s="18"/>
      <c r="M162" s="18"/>
      <c r="N162" s="18"/>
      <c r="O162" s="18"/>
      <c r="P162" s="18"/>
      <c r="Q162" s="18"/>
      <c r="R162" s="18"/>
      <c r="S162" s="18"/>
      <c r="T162" s="18"/>
      <c r="U162" s="18"/>
      <c r="V162" s="18"/>
      <c r="W162" s="18"/>
      <c r="X162" s="18"/>
      <c r="Y162" s="18"/>
      <c r="Z162" s="18"/>
      <c r="AA162" s="18"/>
      <c r="AB162" s="18"/>
      <c r="AC162" s="18"/>
    </row>
    <row r="163" spans="12:29" ht="14.25" customHeight="1">
      <c r="L163" s="18"/>
      <c r="M163" s="18"/>
      <c r="N163" s="18"/>
      <c r="O163" s="18"/>
      <c r="P163" s="18"/>
      <c r="Q163" s="18"/>
      <c r="R163" s="18"/>
      <c r="S163" s="18"/>
      <c r="T163" s="18"/>
      <c r="U163" s="18"/>
      <c r="V163" s="18"/>
      <c r="W163" s="18"/>
      <c r="X163" s="18"/>
      <c r="Y163" s="18"/>
      <c r="Z163" s="18"/>
      <c r="AA163" s="18"/>
      <c r="AB163" s="18"/>
      <c r="AC163" s="18"/>
    </row>
    <row r="164" spans="12:29" ht="14.25" customHeight="1">
      <c r="L164" s="18"/>
      <c r="M164" s="18"/>
      <c r="N164" s="18"/>
      <c r="O164" s="18"/>
      <c r="P164" s="18"/>
      <c r="Q164" s="18"/>
      <c r="R164" s="18"/>
      <c r="S164" s="18"/>
      <c r="T164" s="18"/>
      <c r="U164" s="18"/>
      <c r="V164" s="18"/>
      <c r="W164" s="18"/>
      <c r="X164" s="18"/>
      <c r="Y164" s="18"/>
      <c r="Z164" s="18"/>
      <c r="AA164" s="18"/>
      <c r="AB164" s="18"/>
      <c r="AC164" s="18"/>
    </row>
    <row r="165" spans="12:29" ht="14.25" customHeight="1">
      <c r="L165" s="18"/>
      <c r="M165" s="18"/>
      <c r="N165" s="18"/>
      <c r="O165" s="18"/>
      <c r="P165" s="18"/>
      <c r="Q165" s="18"/>
      <c r="R165" s="18"/>
      <c r="S165" s="18"/>
      <c r="T165" s="18"/>
      <c r="U165" s="18"/>
      <c r="V165" s="18"/>
      <c r="W165" s="18"/>
      <c r="X165" s="18"/>
      <c r="Y165" s="18"/>
      <c r="Z165" s="18"/>
      <c r="AA165" s="18"/>
      <c r="AB165" s="18"/>
      <c r="AC165" s="18"/>
    </row>
    <row r="166" spans="12:29" ht="14.25" customHeight="1">
      <c r="L166" s="18"/>
      <c r="M166" s="18"/>
      <c r="N166" s="18"/>
      <c r="O166" s="18"/>
      <c r="P166" s="18"/>
      <c r="Q166" s="18"/>
      <c r="R166" s="18"/>
      <c r="S166" s="18"/>
      <c r="T166" s="18"/>
      <c r="U166" s="18"/>
      <c r="V166" s="18"/>
      <c r="W166" s="18"/>
      <c r="X166" s="18"/>
      <c r="Y166" s="18"/>
      <c r="Z166" s="18"/>
      <c r="AA166" s="18"/>
      <c r="AB166" s="18"/>
      <c r="AC166" s="18"/>
    </row>
    <row r="167" spans="12:29" ht="14.25" customHeight="1">
      <c r="L167" s="18"/>
      <c r="M167" s="18"/>
      <c r="N167" s="18"/>
      <c r="O167" s="18"/>
      <c r="P167" s="18"/>
      <c r="Q167" s="18"/>
      <c r="R167" s="18"/>
      <c r="S167" s="18"/>
      <c r="T167" s="18"/>
      <c r="U167" s="18"/>
      <c r="V167" s="18"/>
      <c r="W167" s="18"/>
      <c r="X167" s="18"/>
      <c r="Y167" s="18"/>
      <c r="Z167" s="18"/>
      <c r="AA167" s="18"/>
      <c r="AB167" s="18"/>
      <c r="AC167" s="18"/>
    </row>
    <row r="168" spans="12:29" ht="14.25" customHeight="1">
      <c r="L168" s="18"/>
      <c r="M168" s="18"/>
      <c r="N168" s="18"/>
      <c r="O168" s="18"/>
      <c r="P168" s="18"/>
      <c r="Q168" s="18"/>
      <c r="R168" s="18"/>
      <c r="S168" s="18"/>
      <c r="T168" s="18"/>
      <c r="U168" s="18"/>
      <c r="V168" s="18"/>
      <c r="W168" s="18"/>
      <c r="X168" s="18"/>
      <c r="Y168" s="18"/>
      <c r="Z168" s="18"/>
      <c r="AA168" s="18"/>
      <c r="AB168" s="18"/>
      <c r="AC168" s="18"/>
    </row>
    <row r="169" spans="12:29" ht="14.25" customHeight="1">
      <c r="L169" s="18"/>
      <c r="M169" s="18"/>
      <c r="N169" s="18"/>
      <c r="O169" s="18"/>
      <c r="P169" s="18"/>
      <c r="Q169" s="18"/>
      <c r="R169" s="18"/>
      <c r="S169" s="18"/>
      <c r="T169" s="18"/>
      <c r="U169" s="18"/>
      <c r="V169" s="18"/>
      <c r="W169" s="18"/>
      <c r="X169" s="18"/>
      <c r="Y169" s="18"/>
      <c r="Z169" s="18"/>
      <c r="AA169" s="18"/>
      <c r="AB169" s="18"/>
      <c r="AC169" s="18"/>
    </row>
    <row r="170" spans="12:29" ht="14.25" customHeight="1">
      <c r="L170" s="18"/>
      <c r="M170" s="18"/>
      <c r="N170" s="18"/>
      <c r="O170" s="18"/>
      <c r="P170" s="18"/>
      <c r="Q170" s="18"/>
      <c r="R170" s="18"/>
      <c r="S170" s="18"/>
      <c r="T170" s="18"/>
      <c r="U170" s="18"/>
      <c r="V170" s="18"/>
      <c r="W170" s="18"/>
      <c r="X170" s="18"/>
      <c r="Y170" s="18"/>
      <c r="Z170" s="18"/>
      <c r="AA170" s="18"/>
      <c r="AB170" s="18"/>
      <c r="AC170" s="18"/>
    </row>
    <row r="171" spans="12:29" ht="14.25" customHeight="1">
      <c r="L171" s="18"/>
      <c r="M171" s="18"/>
      <c r="N171" s="18"/>
      <c r="O171" s="18"/>
      <c r="P171" s="18"/>
      <c r="Q171" s="18"/>
      <c r="R171" s="18"/>
      <c r="S171" s="18"/>
      <c r="T171" s="18"/>
      <c r="U171" s="18"/>
      <c r="V171" s="18"/>
      <c r="W171" s="18"/>
      <c r="X171" s="18"/>
      <c r="Y171" s="18"/>
      <c r="Z171" s="18"/>
      <c r="AA171" s="18"/>
      <c r="AB171" s="18"/>
      <c r="AC171" s="18"/>
    </row>
  </sheetData>
  <sheetProtection selectLockedCells="1" selectUnlockedCells="1"/>
  <mergeCells count="37">
    <mergeCell ref="C10:F10"/>
    <mergeCell ref="A5:C5"/>
    <mergeCell ref="D5:K5"/>
    <mergeCell ref="A7:C7"/>
    <mergeCell ref="D7:K7"/>
    <mergeCell ref="A8:C8"/>
    <mergeCell ref="D8:K8"/>
    <mergeCell ref="I26:K26"/>
    <mergeCell ref="A4:C4"/>
    <mergeCell ref="D4:K4"/>
    <mergeCell ref="A6:C6"/>
    <mergeCell ref="D6:K6"/>
    <mergeCell ref="A1:K1"/>
    <mergeCell ref="A2:K2"/>
    <mergeCell ref="A3:C3"/>
    <mergeCell ref="D3:K3"/>
    <mergeCell ref="C9:F9"/>
    <mergeCell ref="E22:G22"/>
    <mergeCell ref="I22:K22"/>
    <mergeCell ref="C23:D23"/>
    <mergeCell ref="E23:G23"/>
    <mergeCell ref="A19:E19"/>
    <mergeCell ref="C28:J28"/>
    <mergeCell ref="E25:G25"/>
    <mergeCell ref="I25:K25"/>
    <mergeCell ref="C26:D26"/>
    <mergeCell ref="E26:G26"/>
    <mergeCell ref="A15:F15"/>
    <mergeCell ref="A16:E16"/>
    <mergeCell ref="A17:F17"/>
    <mergeCell ref="C11:F11"/>
    <mergeCell ref="C12:F12"/>
    <mergeCell ref="I23:K23"/>
    <mergeCell ref="A18:E18"/>
    <mergeCell ref="C14:F14"/>
    <mergeCell ref="C13:F13"/>
    <mergeCell ref="A20:F20"/>
  </mergeCells>
  <printOptions horizontalCentered="1"/>
  <pageMargins left="0.55" right="0" top="0.5" bottom="0.35" header="0.39" footer="0.28"/>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tabColor rgb="FF92D050"/>
  </sheetPr>
  <dimension ref="A1:R194"/>
  <sheetViews>
    <sheetView tabSelected="1" view="pageBreakPreview" zoomScale="115" zoomScaleNormal="115" zoomScaleSheetLayoutView="115" zoomScalePageLayoutView="0" workbookViewId="0" topLeftCell="A64">
      <selection activeCell="E65" sqref="E65"/>
    </sheetView>
  </sheetViews>
  <sheetFormatPr defaultColWidth="9.140625" defaultRowHeight="15"/>
  <cols>
    <col min="1" max="1" width="3.8515625" style="34" customWidth="1"/>
    <col min="2" max="2" width="5.8515625" style="35" customWidth="1"/>
    <col min="3" max="3" width="31.00390625" style="36" customWidth="1"/>
    <col min="4" max="4" width="5.7109375" style="37" customWidth="1"/>
    <col min="5" max="5" width="8.140625" style="37" customWidth="1"/>
    <col min="6" max="6" width="6.140625" style="37" customWidth="1"/>
    <col min="7" max="7" width="4.421875" style="37" customWidth="1"/>
    <col min="8" max="8" width="6.57421875" style="37" customWidth="1"/>
    <col min="9" max="9" width="8.140625" style="37" customWidth="1"/>
    <col min="10" max="10" width="7.28125" style="37" customWidth="1"/>
    <col min="11" max="11" width="8.00390625" style="37" customWidth="1"/>
    <col min="12" max="12" width="8.7109375" style="37" customWidth="1"/>
    <col min="13" max="13" width="9.28125" style="37" customWidth="1"/>
    <col min="14" max="14" width="10.28125" style="37" customWidth="1"/>
    <col min="15" max="15" width="9.28125" style="37" customWidth="1"/>
    <col min="16" max="16" width="10.8515625" style="37" customWidth="1"/>
    <col min="17" max="17" width="11.00390625" style="38" bestFit="1" customWidth="1"/>
    <col min="18" max="16384" width="9.140625" style="38" customWidth="1"/>
  </cols>
  <sheetData>
    <row r="1" spans="1:16" s="39" customFormat="1" ht="15">
      <c r="A1" s="255" t="s">
        <v>162</v>
      </c>
      <c r="B1" s="255"/>
      <c r="C1" s="255"/>
      <c r="D1" s="255"/>
      <c r="E1" s="255"/>
      <c r="F1" s="255"/>
      <c r="G1" s="255"/>
      <c r="H1" s="255"/>
      <c r="I1" s="255"/>
      <c r="J1" s="255"/>
      <c r="K1" s="255"/>
      <c r="L1" s="255"/>
      <c r="M1" s="255"/>
      <c r="N1" s="255"/>
      <c r="O1" s="255"/>
      <c r="P1" s="255"/>
    </row>
    <row r="2" spans="1:16" s="39" customFormat="1" ht="14.25">
      <c r="A2" s="211" t="s">
        <v>316</v>
      </c>
      <c r="B2" s="211"/>
      <c r="C2" s="211"/>
      <c r="D2" s="211"/>
      <c r="E2" s="211"/>
      <c r="F2" s="211"/>
      <c r="G2" s="211"/>
      <c r="H2" s="211"/>
      <c r="I2" s="211"/>
      <c r="J2" s="211"/>
      <c r="K2" s="211"/>
      <c r="L2" s="211"/>
      <c r="M2" s="211"/>
      <c r="N2" s="211"/>
      <c r="O2" s="211"/>
      <c r="P2" s="211"/>
    </row>
    <row r="3" spans="1:16" s="39" customFormat="1" ht="11.25">
      <c r="A3" s="256" t="s">
        <v>163</v>
      </c>
      <c r="B3" s="256"/>
      <c r="C3" s="256"/>
      <c r="D3" s="256"/>
      <c r="E3" s="256"/>
      <c r="F3" s="256"/>
      <c r="G3" s="256"/>
      <c r="H3" s="256"/>
      <c r="I3" s="256"/>
      <c r="J3" s="256"/>
      <c r="K3" s="256"/>
      <c r="L3" s="256"/>
      <c r="M3" s="256"/>
      <c r="N3" s="256"/>
      <c r="O3" s="256"/>
      <c r="P3" s="256"/>
    </row>
    <row r="4" spans="1:16" s="39" customFormat="1" ht="21.75" customHeight="1">
      <c r="A4" s="40"/>
      <c r="B4" s="41"/>
      <c r="C4" s="42"/>
      <c r="D4" s="40"/>
      <c r="E4" s="43"/>
      <c r="F4" s="43"/>
      <c r="G4" s="44"/>
      <c r="H4" s="44"/>
      <c r="I4" s="44"/>
      <c r="J4" s="44"/>
      <c r="K4" s="44"/>
      <c r="L4" s="44"/>
      <c r="M4" s="44"/>
      <c r="N4" s="44"/>
      <c r="O4" s="44"/>
      <c r="P4" s="44"/>
    </row>
    <row r="5" spans="1:16" s="39" customFormat="1" ht="14.25">
      <c r="A5" s="245" t="s">
        <v>104</v>
      </c>
      <c r="B5" s="245"/>
      <c r="C5" s="245"/>
      <c r="D5" s="257" t="str">
        <f>Kospavilkums!D3</f>
        <v>MĀRUPES NOVADA GERBERU IELAS SPORTA LAUKUMA REKONSTRUKCIJA</v>
      </c>
      <c r="E5" s="257"/>
      <c r="F5" s="257"/>
      <c r="G5" s="257"/>
      <c r="H5" s="257"/>
      <c r="I5" s="257"/>
      <c r="J5" s="257"/>
      <c r="K5" s="257"/>
      <c r="L5" s="257"/>
      <c r="M5" s="257"/>
      <c r="N5" s="257"/>
      <c r="O5" s="257"/>
      <c r="P5" s="257"/>
    </row>
    <row r="6" spans="1:16" s="39" customFormat="1" ht="14.25">
      <c r="A6" s="245" t="s">
        <v>55</v>
      </c>
      <c r="B6" s="245"/>
      <c r="C6" s="245"/>
      <c r="D6" s="257" t="str">
        <f>D5</f>
        <v>MĀRUPES NOVADA GERBERU IELAS SPORTA LAUKUMA REKONSTRUKCIJA</v>
      </c>
      <c r="E6" s="257"/>
      <c r="F6" s="257"/>
      <c r="G6" s="257"/>
      <c r="H6" s="257"/>
      <c r="I6" s="257"/>
      <c r="J6" s="257"/>
      <c r="K6" s="257"/>
      <c r="L6" s="257"/>
      <c r="M6" s="257"/>
      <c r="N6" s="257"/>
      <c r="O6" s="257"/>
      <c r="P6" s="257"/>
    </row>
    <row r="7" spans="1:16" s="39" customFormat="1" ht="14.25">
      <c r="A7" s="245" t="s">
        <v>105</v>
      </c>
      <c r="B7" s="245"/>
      <c r="C7" s="245"/>
      <c r="D7" s="246" t="str">
        <f>Kospavilkums!D5</f>
        <v>Gerberu iela 1, Mārupe, Mārupes novads</v>
      </c>
      <c r="E7" s="246"/>
      <c r="F7" s="246"/>
      <c r="G7" s="246"/>
      <c r="H7" s="246"/>
      <c r="I7" s="246"/>
      <c r="J7" s="246"/>
      <c r="K7" s="246"/>
      <c r="L7" s="246"/>
      <c r="M7" s="246"/>
      <c r="N7" s="246"/>
      <c r="O7" s="246"/>
      <c r="P7" s="246"/>
    </row>
    <row r="8" spans="1:16" s="39" customFormat="1" ht="14.25">
      <c r="A8" s="245" t="s">
        <v>37</v>
      </c>
      <c r="B8" s="245"/>
      <c r="C8" s="245"/>
      <c r="D8" s="245"/>
      <c r="E8" s="245"/>
      <c r="F8" s="245"/>
      <c r="G8" s="245"/>
      <c r="H8" s="245"/>
      <c r="I8" s="245"/>
      <c r="J8" s="245"/>
      <c r="K8" s="245"/>
      <c r="L8" s="245"/>
      <c r="M8" s="245"/>
      <c r="N8" s="245"/>
      <c r="O8" s="245"/>
      <c r="P8" s="245"/>
    </row>
    <row r="9" spans="1:16" s="39" customFormat="1" ht="12">
      <c r="A9" s="45"/>
      <c r="B9" s="46"/>
      <c r="C9" s="47"/>
      <c r="D9" s="45"/>
      <c r="E9" s="48"/>
      <c r="F9" s="48"/>
      <c r="G9" s="49"/>
      <c r="H9" s="49"/>
      <c r="I9" s="49"/>
      <c r="J9" s="49"/>
      <c r="K9" s="49"/>
      <c r="L9" s="49"/>
      <c r="M9" s="50" t="s">
        <v>164</v>
      </c>
      <c r="N9" s="50"/>
      <c r="O9" s="258"/>
      <c r="P9" s="258"/>
    </row>
    <row r="10" spans="1:16" s="39" customFormat="1" ht="12">
      <c r="A10" s="51"/>
      <c r="B10" s="52"/>
      <c r="C10" s="51"/>
      <c r="D10" s="53"/>
      <c r="E10" s="54"/>
      <c r="F10" s="54"/>
      <c r="G10" s="54"/>
      <c r="H10" s="54"/>
      <c r="I10" s="54"/>
      <c r="J10" s="54"/>
      <c r="K10" s="54"/>
      <c r="L10" s="54"/>
      <c r="M10" s="55" t="s">
        <v>165</v>
      </c>
      <c r="N10" s="55"/>
      <c r="O10" s="247"/>
      <c r="P10" s="247"/>
    </row>
    <row r="11" spans="1:16" ht="12.75">
      <c r="A11" s="259" t="s">
        <v>166</v>
      </c>
      <c r="B11" s="250" t="s">
        <v>167</v>
      </c>
      <c r="C11" s="248" t="s">
        <v>168</v>
      </c>
      <c r="D11" s="56"/>
      <c r="E11" s="56"/>
      <c r="F11" s="237" t="s">
        <v>169</v>
      </c>
      <c r="G11" s="238"/>
      <c r="H11" s="238"/>
      <c r="I11" s="238"/>
      <c r="J11" s="238"/>
      <c r="K11" s="239"/>
      <c r="L11" s="252" t="s">
        <v>170</v>
      </c>
      <c r="M11" s="253"/>
      <c r="N11" s="253"/>
      <c r="O11" s="253"/>
      <c r="P11" s="254"/>
    </row>
    <row r="12" spans="1:16" ht="139.5">
      <c r="A12" s="260"/>
      <c r="B12" s="251"/>
      <c r="C12" s="249"/>
      <c r="D12" s="56" t="s">
        <v>171</v>
      </c>
      <c r="E12" s="56" t="s">
        <v>172</v>
      </c>
      <c r="F12" s="56" t="s">
        <v>39</v>
      </c>
      <c r="G12" s="56" t="s">
        <v>173</v>
      </c>
      <c r="H12" s="56" t="s">
        <v>174</v>
      </c>
      <c r="I12" s="56" t="s">
        <v>175</v>
      </c>
      <c r="J12" s="56" t="s">
        <v>176</v>
      </c>
      <c r="K12" s="56" t="s">
        <v>177</v>
      </c>
      <c r="L12" s="56" t="s">
        <v>178</v>
      </c>
      <c r="M12" s="56" t="s">
        <v>174</v>
      </c>
      <c r="N12" s="56" t="s">
        <v>179</v>
      </c>
      <c r="O12" s="56" t="s">
        <v>176</v>
      </c>
      <c r="P12" s="56" t="s">
        <v>180</v>
      </c>
    </row>
    <row r="13" spans="1:16" s="39" customFormat="1" ht="12">
      <c r="A13" s="224" t="s">
        <v>181</v>
      </c>
      <c r="B13" s="224"/>
      <c r="C13" s="224"/>
      <c r="D13" s="224"/>
      <c r="E13" s="224"/>
      <c r="F13" s="224"/>
      <c r="G13" s="224"/>
      <c r="H13" s="224"/>
      <c r="I13" s="224"/>
      <c r="J13" s="224"/>
      <c r="K13" s="224"/>
      <c r="L13" s="224"/>
      <c r="M13" s="224"/>
      <c r="N13" s="224"/>
      <c r="O13" s="224"/>
      <c r="P13" s="224"/>
    </row>
    <row r="14" spans="1:16" s="39" customFormat="1" ht="36">
      <c r="A14" s="126">
        <v>1</v>
      </c>
      <c r="B14" s="58" t="s">
        <v>182</v>
      </c>
      <c r="C14" s="163" t="s">
        <v>98</v>
      </c>
      <c r="D14" s="58" t="s">
        <v>99</v>
      </c>
      <c r="E14" s="120">
        <v>1</v>
      </c>
      <c r="F14" s="119"/>
      <c r="G14" s="59"/>
      <c r="H14" s="124"/>
      <c r="I14" s="164"/>
      <c r="J14" s="116"/>
      <c r="K14" s="114"/>
      <c r="L14" s="77"/>
      <c r="M14" s="77"/>
      <c r="N14" s="77"/>
      <c r="O14" s="77"/>
      <c r="P14" s="77"/>
    </row>
    <row r="15" spans="1:16" s="39" customFormat="1" ht="36">
      <c r="A15" s="126">
        <f>A14+1</f>
        <v>2</v>
      </c>
      <c r="B15" s="58" t="s">
        <v>182</v>
      </c>
      <c r="C15" s="163" t="s">
        <v>202</v>
      </c>
      <c r="D15" s="58" t="s">
        <v>99</v>
      </c>
      <c r="E15" s="120">
        <v>1</v>
      </c>
      <c r="F15" s="119"/>
      <c r="G15" s="59"/>
      <c r="H15" s="124"/>
      <c r="I15" s="164"/>
      <c r="J15" s="116"/>
      <c r="K15" s="114"/>
      <c r="L15" s="77"/>
      <c r="M15" s="77"/>
      <c r="N15" s="77"/>
      <c r="O15" s="77"/>
      <c r="P15" s="77"/>
    </row>
    <row r="16" spans="1:16" s="39" customFormat="1" ht="48">
      <c r="A16" s="126">
        <f aca="true" t="shared" si="0" ref="A16:A28">A15+1</f>
        <v>3</v>
      </c>
      <c r="B16" s="58" t="s">
        <v>182</v>
      </c>
      <c r="C16" s="163" t="s">
        <v>203</v>
      </c>
      <c r="D16" s="58" t="s">
        <v>99</v>
      </c>
      <c r="E16" s="120">
        <v>1</v>
      </c>
      <c r="F16" s="119"/>
      <c r="G16" s="59"/>
      <c r="H16" s="124"/>
      <c r="I16" s="164"/>
      <c r="J16" s="116"/>
      <c r="K16" s="114"/>
      <c r="L16" s="77"/>
      <c r="M16" s="77"/>
      <c r="N16" s="77"/>
      <c r="O16" s="77"/>
      <c r="P16" s="77"/>
    </row>
    <row r="17" spans="1:16" s="39" customFormat="1" ht="36">
      <c r="A17" s="126">
        <f t="shared" si="0"/>
        <v>4</v>
      </c>
      <c r="B17" s="58" t="s">
        <v>182</v>
      </c>
      <c r="C17" s="163" t="s">
        <v>204</v>
      </c>
      <c r="D17" s="58" t="s">
        <v>99</v>
      </c>
      <c r="E17" s="120">
        <v>1</v>
      </c>
      <c r="F17" s="119"/>
      <c r="G17" s="59"/>
      <c r="H17" s="124"/>
      <c r="I17" s="164"/>
      <c r="J17" s="116"/>
      <c r="K17" s="114"/>
      <c r="L17" s="77"/>
      <c r="M17" s="77"/>
      <c r="N17" s="77"/>
      <c r="O17" s="77"/>
      <c r="P17" s="77"/>
    </row>
    <row r="18" spans="1:16" s="39" customFormat="1" ht="36">
      <c r="A18" s="126">
        <f t="shared" si="0"/>
        <v>5</v>
      </c>
      <c r="B18" s="58" t="s">
        <v>182</v>
      </c>
      <c r="C18" s="163" t="s">
        <v>154</v>
      </c>
      <c r="D18" s="58" t="s">
        <v>99</v>
      </c>
      <c r="E18" s="120">
        <v>1</v>
      </c>
      <c r="F18" s="119"/>
      <c r="G18" s="59"/>
      <c r="H18" s="124"/>
      <c r="I18" s="164"/>
      <c r="J18" s="116"/>
      <c r="K18" s="114"/>
      <c r="L18" s="77"/>
      <c r="M18" s="77"/>
      <c r="N18" s="77"/>
      <c r="O18" s="77"/>
      <c r="P18" s="77"/>
    </row>
    <row r="19" spans="1:16" s="39" customFormat="1" ht="36">
      <c r="A19" s="126">
        <f t="shared" si="0"/>
        <v>6</v>
      </c>
      <c r="B19" s="58" t="s">
        <v>182</v>
      </c>
      <c r="C19" s="163" t="s">
        <v>205</v>
      </c>
      <c r="D19" s="58" t="s">
        <v>158</v>
      </c>
      <c r="E19" s="120">
        <v>2376</v>
      </c>
      <c r="F19" s="119"/>
      <c r="G19" s="59"/>
      <c r="H19" s="124"/>
      <c r="I19" s="164"/>
      <c r="J19" s="116"/>
      <c r="K19" s="114"/>
      <c r="L19" s="77"/>
      <c r="M19" s="77"/>
      <c r="N19" s="77"/>
      <c r="O19" s="77"/>
      <c r="P19" s="77"/>
    </row>
    <row r="20" spans="1:16" s="39" customFormat="1" ht="36">
      <c r="A20" s="126">
        <f t="shared" si="0"/>
        <v>7</v>
      </c>
      <c r="B20" s="58" t="s">
        <v>182</v>
      </c>
      <c r="C20" s="163" t="s">
        <v>206</v>
      </c>
      <c r="D20" s="58" t="s">
        <v>184</v>
      </c>
      <c r="E20" s="120">
        <v>127</v>
      </c>
      <c r="F20" s="119"/>
      <c r="G20" s="59"/>
      <c r="H20" s="124"/>
      <c r="I20" s="164"/>
      <c r="J20" s="116"/>
      <c r="K20" s="114"/>
      <c r="L20" s="77"/>
      <c r="M20" s="77"/>
      <c r="N20" s="77"/>
      <c r="O20" s="77"/>
      <c r="P20" s="77"/>
    </row>
    <row r="21" spans="1:16" s="39" customFormat="1" ht="36">
      <c r="A21" s="126">
        <f t="shared" si="0"/>
        <v>8</v>
      </c>
      <c r="B21" s="58" t="s">
        <v>182</v>
      </c>
      <c r="C21" s="163" t="s">
        <v>207</v>
      </c>
      <c r="D21" s="58" t="s">
        <v>99</v>
      </c>
      <c r="E21" s="120">
        <v>1</v>
      </c>
      <c r="F21" s="119"/>
      <c r="G21" s="59"/>
      <c r="H21" s="124"/>
      <c r="I21" s="164"/>
      <c r="J21" s="116"/>
      <c r="K21" s="114"/>
      <c r="L21" s="77"/>
      <c r="M21" s="77"/>
      <c r="N21" s="77"/>
      <c r="O21" s="77"/>
      <c r="P21" s="77"/>
    </row>
    <row r="22" spans="1:16" s="39" customFormat="1" ht="36">
      <c r="A22" s="126">
        <f t="shared" si="0"/>
        <v>9</v>
      </c>
      <c r="B22" s="58" t="s">
        <v>182</v>
      </c>
      <c r="C22" s="163" t="s">
        <v>208</v>
      </c>
      <c r="D22" s="58" t="s">
        <v>183</v>
      </c>
      <c r="E22" s="120">
        <v>4</v>
      </c>
      <c r="F22" s="119"/>
      <c r="G22" s="59"/>
      <c r="H22" s="124"/>
      <c r="I22" s="164"/>
      <c r="J22" s="116"/>
      <c r="K22" s="114"/>
      <c r="L22" s="77"/>
      <c r="M22" s="77"/>
      <c r="N22" s="77"/>
      <c r="O22" s="77"/>
      <c r="P22" s="77"/>
    </row>
    <row r="23" spans="1:16" s="39" customFormat="1" ht="36">
      <c r="A23" s="126">
        <f t="shared" si="0"/>
        <v>10</v>
      </c>
      <c r="B23" s="58" t="s">
        <v>182</v>
      </c>
      <c r="C23" s="163" t="s">
        <v>209</v>
      </c>
      <c r="D23" s="58" t="s">
        <v>183</v>
      </c>
      <c r="E23" s="120">
        <v>12</v>
      </c>
      <c r="F23" s="119"/>
      <c r="G23" s="59"/>
      <c r="H23" s="59"/>
      <c r="I23" s="164"/>
      <c r="J23" s="116"/>
      <c r="K23" s="165"/>
      <c r="L23" s="77"/>
      <c r="M23" s="77"/>
      <c r="N23" s="77"/>
      <c r="O23" s="77"/>
      <c r="P23" s="77"/>
    </row>
    <row r="24" spans="1:16" s="39" customFormat="1" ht="36">
      <c r="A24" s="126">
        <f t="shared" si="0"/>
        <v>11</v>
      </c>
      <c r="B24" s="58" t="s">
        <v>182</v>
      </c>
      <c r="C24" s="163" t="s">
        <v>210</v>
      </c>
      <c r="D24" s="58" t="s">
        <v>183</v>
      </c>
      <c r="E24" s="120">
        <v>4</v>
      </c>
      <c r="F24" s="119"/>
      <c r="G24" s="59"/>
      <c r="H24" s="124"/>
      <c r="I24" s="164"/>
      <c r="J24" s="116"/>
      <c r="K24" s="114"/>
      <c r="L24" s="77"/>
      <c r="M24" s="77"/>
      <c r="N24" s="77"/>
      <c r="O24" s="77"/>
      <c r="P24" s="77"/>
    </row>
    <row r="25" spans="1:16" s="39" customFormat="1" ht="36">
      <c r="A25" s="126">
        <f t="shared" si="0"/>
        <v>12</v>
      </c>
      <c r="B25" s="58" t="s">
        <v>182</v>
      </c>
      <c r="C25" s="163" t="s">
        <v>211</v>
      </c>
      <c r="D25" s="58" t="s">
        <v>183</v>
      </c>
      <c r="E25" s="120">
        <v>4</v>
      </c>
      <c r="F25" s="119"/>
      <c r="G25" s="59"/>
      <c r="H25" s="124"/>
      <c r="I25" s="164"/>
      <c r="J25" s="116"/>
      <c r="K25" s="114"/>
      <c r="L25" s="77"/>
      <c r="M25" s="77"/>
      <c r="N25" s="77"/>
      <c r="O25" s="77"/>
      <c r="P25" s="77"/>
    </row>
    <row r="26" spans="1:16" s="39" customFormat="1" ht="60">
      <c r="A26" s="126">
        <f t="shared" si="0"/>
        <v>13</v>
      </c>
      <c r="B26" s="58" t="s">
        <v>182</v>
      </c>
      <c r="C26" s="163" t="s">
        <v>212</v>
      </c>
      <c r="D26" s="58" t="s">
        <v>183</v>
      </c>
      <c r="E26" s="120">
        <v>3</v>
      </c>
      <c r="F26" s="59"/>
      <c r="G26" s="59"/>
      <c r="H26" s="124"/>
      <c r="I26" s="59"/>
      <c r="J26" s="116"/>
      <c r="K26" s="114"/>
      <c r="L26" s="77"/>
      <c r="M26" s="77"/>
      <c r="N26" s="77"/>
      <c r="O26" s="77"/>
      <c r="P26" s="77"/>
    </row>
    <row r="27" spans="1:16" s="39" customFormat="1" ht="36">
      <c r="A27" s="126">
        <f t="shared" si="0"/>
        <v>14</v>
      </c>
      <c r="B27" s="58" t="s">
        <v>182</v>
      </c>
      <c r="C27" s="163" t="s">
        <v>213</v>
      </c>
      <c r="D27" s="58" t="s">
        <v>183</v>
      </c>
      <c r="E27" s="120">
        <v>2</v>
      </c>
      <c r="F27" s="119"/>
      <c r="G27" s="59"/>
      <c r="H27" s="124"/>
      <c r="I27" s="166"/>
      <c r="J27" s="167"/>
      <c r="K27" s="114"/>
      <c r="L27" s="77"/>
      <c r="M27" s="77"/>
      <c r="N27" s="77"/>
      <c r="O27" s="77"/>
      <c r="P27" s="77"/>
    </row>
    <row r="28" spans="1:16" s="39" customFormat="1" ht="36">
      <c r="A28" s="126">
        <f t="shared" si="0"/>
        <v>15</v>
      </c>
      <c r="B28" s="58" t="s">
        <v>182</v>
      </c>
      <c r="C28" s="163" t="s">
        <v>214</v>
      </c>
      <c r="D28" s="58" t="s">
        <v>183</v>
      </c>
      <c r="E28" s="120">
        <v>2</v>
      </c>
      <c r="F28" s="119"/>
      <c r="G28" s="113"/>
      <c r="H28" s="113"/>
      <c r="I28" s="166"/>
      <c r="J28" s="167"/>
      <c r="K28" s="118"/>
      <c r="L28" s="77"/>
      <c r="M28" s="77"/>
      <c r="N28" s="77"/>
      <c r="O28" s="77"/>
      <c r="P28" s="77"/>
    </row>
    <row r="29" spans="1:17" s="60" customFormat="1" ht="12">
      <c r="A29" s="227" t="s">
        <v>57</v>
      </c>
      <c r="B29" s="227"/>
      <c r="C29" s="229" t="str">
        <f>A13</f>
        <v>SAGATAVOŠANAS DARBI</v>
      </c>
      <c r="D29" s="229"/>
      <c r="E29" s="229"/>
      <c r="F29" s="229"/>
      <c r="G29" s="229"/>
      <c r="H29" s="229"/>
      <c r="I29" s="229"/>
      <c r="J29" s="229"/>
      <c r="K29" s="229"/>
      <c r="L29" s="160"/>
      <c r="M29" s="160"/>
      <c r="N29" s="160"/>
      <c r="O29" s="160"/>
      <c r="P29" s="160"/>
      <c r="Q29" s="150"/>
    </row>
    <row r="30" spans="1:16" s="60" customFormat="1" ht="12">
      <c r="A30" s="227" t="s">
        <v>215</v>
      </c>
      <c r="B30" s="227"/>
      <c r="C30" s="231"/>
      <c r="D30" s="227"/>
      <c r="E30" s="227"/>
      <c r="F30" s="227"/>
      <c r="G30" s="227"/>
      <c r="H30" s="227"/>
      <c r="I30" s="227"/>
      <c r="J30" s="227"/>
      <c r="K30" s="227"/>
      <c r="L30" s="227"/>
      <c r="M30" s="227"/>
      <c r="N30" s="227"/>
      <c r="O30" s="227"/>
      <c r="P30" s="227"/>
    </row>
    <row r="31" spans="1:16" s="60" customFormat="1" ht="36">
      <c r="A31" s="126">
        <f>A28+1</f>
        <v>16</v>
      </c>
      <c r="B31" s="96" t="s">
        <v>182</v>
      </c>
      <c r="C31" s="163" t="s">
        <v>216</v>
      </c>
      <c r="D31" s="97" t="s">
        <v>187</v>
      </c>
      <c r="E31" s="120">
        <v>2126</v>
      </c>
      <c r="F31" s="119"/>
      <c r="G31" s="59"/>
      <c r="H31" s="59"/>
      <c r="I31" s="61"/>
      <c r="J31" s="125"/>
      <c r="K31" s="114"/>
      <c r="L31" s="77"/>
      <c r="M31" s="77"/>
      <c r="N31" s="77"/>
      <c r="O31" s="77"/>
      <c r="P31" s="77"/>
    </row>
    <row r="32" spans="1:16" s="60" customFormat="1" ht="36">
      <c r="A32" s="126">
        <f>A31+1</f>
        <v>17</v>
      </c>
      <c r="B32" s="96" t="s">
        <v>124</v>
      </c>
      <c r="C32" s="163" t="s">
        <v>217</v>
      </c>
      <c r="D32" s="97" t="s">
        <v>186</v>
      </c>
      <c r="E32" s="120">
        <v>540</v>
      </c>
      <c r="F32" s="59"/>
      <c r="G32" s="59"/>
      <c r="H32" s="59"/>
      <c r="I32" s="61"/>
      <c r="J32" s="125"/>
      <c r="K32" s="114"/>
      <c r="L32" s="77"/>
      <c r="M32" s="77"/>
      <c r="N32" s="77"/>
      <c r="O32" s="77"/>
      <c r="P32" s="77"/>
    </row>
    <row r="33" spans="1:16" s="60" customFormat="1" ht="36">
      <c r="A33" s="126">
        <f>A32+1</f>
        <v>18</v>
      </c>
      <c r="B33" s="96" t="s">
        <v>182</v>
      </c>
      <c r="C33" s="163" t="s">
        <v>218</v>
      </c>
      <c r="D33" s="97" t="s">
        <v>20</v>
      </c>
      <c r="E33" s="120">
        <v>16.2</v>
      </c>
      <c r="F33" s="59"/>
      <c r="G33" s="59"/>
      <c r="H33" s="59"/>
      <c r="I33" s="61"/>
      <c r="J33" s="125"/>
      <c r="K33" s="114"/>
      <c r="L33" s="77"/>
      <c r="M33" s="77"/>
      <c r="N33" s="77"/>
      <c r="O33" s="77"/>
      <c r="P33" s="77"/>
    </row>
    <row r="34" spans="1:16" s="60" customFormat="1" ht="36">
      <c r="A34" s="126">
        <f>A33+1</f>
        <v>19</v>
      </c>
      <c r="B34" s="96" t="s">
        <v>182</v>
      </c>
      <c r="C34" s="163" t="s">
        <v>219</v>
      </c>
      <c r="D34" s="168" t="s">
        <v>187</v>
      </c>
      <c r="E34" s="120">
        <v>166</v>
      </c>
      <c r="F34" s="59"/>
      <c r="G34" s="59"/>
      <c r="H34" s="59"/>
      <c r="I34" s="61"/>
      <c r="J34" s="125"/>
      <c r="K34" s="114"/>
      <c r="L34" s="77"/>
      <c r="M34" s="77"/>
      <c r="N34" s="77"/>
      <c r="O34" s="77"/>
      <c r="P34" s="77"/>
    </row>
    <row r="35" spans="1:17" s="60" customFormat="1" ht="12">
      <c r="A35" s="227" t="s">
        <v>57</v>
      </c>
      <c r="B35" s="227"/>
      <c r="C35" s="228" t="str">
        <f>A30</f>
        <v>ZEMES DARBI</v>
      </c>
      <c r="D35" s="229"/>
      <c r="E35" s="229"/>
      <c r="F35" s="229"/>
      <c r="G35" s="229"/>
      <c r="H35" s="229"/>
      <c r="I35" s="229"/>
      <c r="J35" s="229"/>
      <c r="K35" s="229"/>
      <c r="L35" s="160"/>
      <c r="M35" s="160"/>
      <c r="N35" s="160"/>
      <c r="O35" s="160"/>
      <c r="P35" s="160"/>
      <c r="Q35" s="150"/>
    </row>
    <row r="36" spans="1:16" s="39" customFormat="1" ht="12">
      <c r="A36" s="224" t="s">
        <v>220</v>
      </c>
      <c r="B36" s="224"/>
      <c r="C36" s="224"/>
      <c r="D36" s="224"/>
      <c r="E36" s="224"/>
      <c r="F36" s="224"/>
      <c r="G36" s="224"/>
      <c r="H36" s="224"/>
      <c r="I36" s="224"/>
      <c r="J36" s="224"/>
      <c r="K36" s="224"/>
      <c r="L36" s="224"/>
      <c r="M36" s="224"/>
      <c r="N36" s="224"/>
      <c r="O36" s="224"/>
      <c r="P36" s="224"/>
    </row>
    <row r="37" spans="1:16" s="39" customFormat="1" ht="12">
      <c r="A37" s="57"/>
      <c r="B37" s="57"/>
      <c r="C37" s="225" t="s">
        <v>221</v>
      </c>
      <c r="D37" s="225"/>
      <c r="E37" s="225"/>
      <c r="F37" s="226"/>
      <c r="G37" s="226"/>
      <c r="H37" s="226"/>
      <c r="I37" s="226"/>
      <c r="J37" s="226"/>
      <c r="K37" s="226"/>
      <c r="L37" s="226"/>
      <c r="M37" s="226"/>
      <c r="N37" s="226"/>
      <c r="O37" s="226"/>
      <c r="P37" s="226"/>
    </row>
    <row r="38" spans="1:16" s="39" customFormat="1" ht="36">
      <c r="A38" s="126">
        <f>A34+1</f>
        <v>20</v>
      </c>
      <c r="B38" s="96" t="s">
        <v>185</v>
      </c>
      <c r="C38" s="163" t="s">
        <v>226</v>
      </c>
      <c r="D38" s="168" t="s">
        <v>186</v>
      </c>
      <c r="E38" s="120">
        <v>1061.5</v>
      </c>
      <c r="F38" s="59"/>
      <c r="G38" s="59"/>
      <c r="H38" s="59"/>
      <c r="I38" s="61"/>
      <c r="J38" s="125"/>
      <c r="K38" s="114"/>
      <c r="L38" s="77"/>
      <c r="M38" s="77"/>
      <c r="N38" s="77"/>
      <c r="O38" s="77"/>
      <c r="P38" s="77"/>
    </row>
    <row r="39" spans="1:16" s="39" customFormat="1" ht="36">
      <c r="A39" s="126">
        <f>A38+1</f>
        <v>21</v>
      </c>
      <c r="B39" s="96" t="s">
        <v>185</v>
      </c>
      <c r="C39" s="163" t="s">
        <v>225</v>
      </c>
      <c r="D39" s="97" t="s">
        <v>157</v>
      </c>
      <c r="E39" s="120">
        <v>318.45</v>
      </c>
      <c r="F39" s="59"/>
      <c r="G39" s="59"/>
      <c r="H39" s="59"/>
      <c r="I39" s="61"/>
      <c r="J39" s="125"/>
      <c r="K39" s="114"/>
      <c r="L39" s="77"/>
      <c r="M39" s="77"/>
      <c r="N39" s="77"/>
      <c r="O39" s="77"/>
      <c r="P39" s="77"/>
    </row>
    <row r="40" spans="1:16" s="39" customFormat="1" ht="36">
      <c r="A40" s="126">
        <f>A39+1</f>
        <v>22</v>
      </c>
      <c r="B40" s="96" t="s">
        <v>185</v>
      </c>
      <c r="C40" s="163" t="s">
        <v>224</v>
      </c>
      <c r="D40" s="97" t="s">
        <v>186</v>
      </c>
      <c r="E40" s="109">
        <v>965</v>
      </c>
      <c r="F40" s="59"/>
      <c r="G40" s="59"/>
      <c r="H40" s="59"/>
      <c r="I40" s="61"/>
      <c r="J40" s="125"/>
      <c r="K40" s="114"/>
      <c r="L40" s="77"/>
      <c r="M40" s="77"/>
      <c r="N40" s="77"/>
      <c r="O40" s="77"/>
      <c r="P40" s="77"/>
    </row>
    <row r="41" spans="1:16" s="39" customFormat="1" ht="36">
      <c r="A41" s="126">
        <f>A40+1</f>
        <v>23</v>
      </c>
      <c r="B41" s="96" t="s">
        <v>185</v>
      </c>
      <c r="C41" s="163" t="s">
        <v>223</v>
      </c>
      <c r="D41" s="168" t="s">
        <v>186</v>
      </c>
      <c r="E41" s="120">
        <v>965</v>
      </c>
      <c r="F41" s="59"/>
      <c r="G41" s="59"/>
      <c r="H41" s="59"/>
      <c r="I41" s="61"/>
      <c r="J41" s="125"/>
      <c r="K41" s="114"/>
      <c r="L41" s="77"/>
      <c r="M41" s="77"/>
      <c r="N41" s="77"/>
      <c r="O41" s="77"/>
      <c r="P41" s="77"/>
    </row>
    <row r="42" spans="1:16" s="39" customFormat="1" ht="36">
      <c r="A42" s="126">
        <f>A41+1</f>
        <v>24</v>
      </c>
      <c r="B42" s="96" t="s">
        <v>185</v>
      </c>
      <c r="C42" s="163" t="s">
        <v>222</v>
      </c>
      <c r="D42" s="168" t="s">
        <v>186</v>
      </c>
      <c r="E42" s="120">
        <v>956</v>
      </c>
      <c r="F42" s="98"/>
      <c r="G42" s="59"/>
      <c r="H42" s="59"/>
      <c r="I42" s="59"/>
      <c r="J42" s="125"/>
      <c r="K42" s="114"/>
      <c r="L42" s="77"/>
      <c r="M42" s="77"/>
      <c r="N42" s="77"/>
      <c r="O42" s="77"/>
      <c r="P42" s="77"/>
    </row>
    <row r="43" spans="1:16" s="39" customFormat="1" ht="12">
      <c r="A43" s="57"/>
      <c r="B43" s="57"/>
      <c r="C43" s="225" t="s">
        <v>227</v>
      </c>
      <c r="D43" s="225"/>
      <c r="E43" s="225"/>
      <c r="F43" s="226"/>
      <c r="G43" s="226"/>
      <c r="H43" s="226"/>
      <c r="I43" s="226"/>
      <c r="J43" s="226"/>
      <c r="K43" s="226"/>
      <c r="L43" s="226"/>
      <c r="M43" s="226"/>
      <c r="N43" s="226"/>
      <c r="O43" s="226"/>
      <c r="P43" s="226"/>
    </row>
    <row r="44" spans="1:16" s="39" customFormat="1" ht="36">
      <c r="A44" s="126">
        <f>A42+1</f>
        <v>25</v>
      </c>
      <c r="B44" s="96" t="s">
        <v>185</v>
      </c>
      <c r="C44" s="163" t="s">
        <v>226</v>
      </c>
      <c r="D44" s="168" t="s">
        <v>186</v>
      </c>
      <c r="E44" s="120">
        <v>830.5</v>
      </c>
      <c r="F44" s="59"/>
      <c r="G44" s="59"/>
      <c r="H44" s="59"/>
      <c r="I44" s="61"/>
      <c r="J44" s="125"/>
      <c r="K44" s="114"/>
      <c r="L44" s="77"/>
      <c r="M44" s="77"/>
      <c r="N44" s="77"/>
      <c r="O44" s="77"/>
      <c r="P44" s="77"/>
    </row>
    <row r="45" spans="1:16" s="39" customFormat="1" ht="36">
      <c r="A45" s="126">
        <f aca="true" t="shared" si="1" ref="A45:A51">A44+1</f>
        <v>26</v>
      </c>
      <c r="B45" s="96" t="s">
        <v>185</v>
      </c>
      <c r="C45" s="163" t="s">
        <v>228</v>
      </c>
      <c r="D45" s="97" t="s">
        <v>187</v>
      </c>
      <c r="E45" s="120">
        <v>302</v>
      </c>
      <c r="F45" s="59"/>
      <c r="G45" s="59"/>
      <c r="H45" s="59"/>
      <c r="I45" s="61"/>
      <c r="J45" s="125"/>
      <c r="K45" s="114"/>
      <c r="L45" s="77"/>
      <c r="M45" s="77"/>
      <c r="N45" s="77"/>
      <c r="O45" s="77"/>
      <c r="P45" s="77"/>
    </row>
    <row r="46" spans="1:16" s="39" customFormat="1" ht="36">
      <c r="A46" s="126">
        <f t="shared" si="1"/>
        <v>27</v>
      </c>
      <c r="B46" s="96" t="s">
        <v>185</v>
      </c>
      <c r="C46" s="163" t="s">
        <v>229</v>
      </c>
      <c r="D46" s="168" t="s">
        <v>186</v>
      </c>
      <c r="E46" s="120">
        <v>755</v>
      </c>
      <c r="F46" s="59"/>
      <c r="G46" s="59"/>
      <c r="H46" s="59"/>
      <c r="I46" s="61"/>
      <c r="J46" s="125"/>
      <c r="K46" s="114"/>
      <c r="L46" s="77"/>
      <c r="M46" s="77"/>
      <c r="N46" s="77"/>
      <c r="O46" s="77"/>
      <c r="P46" s="77"/>
    </row>
    <row r="47" spans="1:16" s="39" customFormat="1" ht="36">
      <c r="A47" s="126">
        <f t="shared" si="1"/>
        <v>28</v>
      </c>
      <c r="B47" s="96" t="s">
        <v>185</v>
      </c>
      <c r="C47" s="163" t="s">
        <v>230</v>
      </c>
      <c r="D47" s="168" t="s">
        <v>186</v>
      </c>
      <c r="E47" s="120">
        <v>755</v>
      </c>
      <c r="F47" s="59"/>
      <c r="G47" s="59"/>
      <c r="H47" s="59"/>
      <c r="I47" s="61"/>
      <c r="J47" s="125"/>
      <c r="K47" s="114"/>
      <c r="L47" s="77"/>
      <c r="M47" s="77"/>
      <c r="N47" s="77"/>
      <c r="O47" s="77"/>
      <c r="P47" s="77"/>
    </row>
    <row r="48" spans="1:16" s="39" customFormat="1" ht="36">
      <c r="A48" s="126">
        <f t="shared" si="1"/>
        <v>29</v>
      </c>
      <c r="B48" s="96" t="s">
        <v>185</v>
      </c>
      <c r="C48" s="163" t="s">
        <v>231</v>
      </c>
      <c r="D48" s="168" t="s">
        <v>186</v>
      </c>
      <c r="E48" s="120">
        <v>755</v>
      </c>
      <c r="F48" s="98"/>
      <c r="G48" s="59"/>
      <c r="H48" s="59"/>
      <c r="I48" s="59"/>
      <c r="J48" s="125"/>
      <c r="K48" s="114"/>
      <c r="L48" s="77"/>
      <c r="M48" s="77"/>
      <c r="N48" s="77"/>
      <c r="O48" s="77"/>
      <c r="P48" s="77"/>
    </row>
    <row r="49" spans="1:16" s="39" customFormat="1" ht="36">
      <c r="A49" s="126">
        <f t="shared" si="1"/>
        <v>30</v>
      </c>
      <c r="B49" s="96" t="s">
        <v>156</v>
      </c>
      <c r="C49" s="163" t="s">
        <v>232</v>
      </c>
      <c r="D49" s="168" t="s">
        <v>186</v>
      </c>
      <c r="E49" s="120">
        <v>75.5</v>
      </c>
      <c r="F49" s="121"/>
      <c r="G49" s="113"/>
      <c r="H49" s="113"/>
      <c r="I49" s="113"/>
      <c r="J49" s="125"/>
      <c r="K49" s="114"/>
      <c r="L49" s="77"/>
      <c r="M49" s="77"/>
      <c r="N49" s="77"/>
      <c r="O49" s="77"/>
      <c r="P49" s="77"/>
    </row>
    <row r="50" spans="1:16" s="39" customFormat="1" ht="36">
      <c r="A50" s="126">
        <f t="shared" si="1"/>
        <v>31</v>
      </c>
      <c r="B50" s="96" t="s">
        <v>156</v>
      </c>
      <c r="C50" s="163" t="s">
        <v>233</v>
      </c>
      <c r="D50" s="168" t="s">
        <v>186</v>
      </c>
      <c r="E50" s="120">
        <v>113.25</v>
      </c>
      <c r="F50" s="121"/>
      <c r="G50" s="113"/>
      <c r="H50" s="113"/>
      <c r="I50" s="113"/>
      <c r="J50" s="125"/>
      <c r="K50" s="114"/>
      <c r="L50" s="77"/>
      <c r="M50" s="77"/>
      <c r="N50" s="77"/>
      <c r="O50" s="77"/>
      <c r="P50" s="77"/>
    </row>
    <row r="51" spans="1:16" s="39" customFormat="1" ht="36">
      <c r="A51" s="126">
        <f t="shared" si="1"/>
        <v>32</v>
      </c>
      <c r="B51" s="96" t="s">
        <v>156</v>
      </c>
      <c r="C51" s="163" t="s">
        <v>234</v>
      </c>
      <c r="D51" s="168" t="s">
        <v>186</v>
      </c>
      <c r="E51" s="120">
        <v>566</v>
      </c>
      <c r="F51" s="121"/>
      <c r="G51" s="113"/>
      <c r="H51" s="113"/>
      <c r="I51" s="113"/>
      <c r="J51" s="125"/>
      <c r="K51" s="114"/>
      <c r="L51" s="77"/>
      <c r="M51" s="77"/>
      <c r="N51" s="77"/>
      <c r="O51" s="77"/>
      <c r="P51" s="77"/>
    </row>
    <row r="52" spans="1:16" s="39" customFormat="1" ht="12">
      <c r="A52" s="57"/>
      <c r="B52" s="57"/>
      <c r="C52" s="225" t="s">
        <v>235</v>
      </c>
      <c r="D52" s="225"/>
      <c r="E52" s="225"/>
      <c r="F52" s="226"/>
      <c r="G52" s="226"/>
      <c r="H52" s="226"/>
      <c r="I52" s="226"/>
      <c r="J52" s="226"/>
      <c r="K52" s="226"/>
      <c r="L52" s="226"/>
      <c r="M52" s="226"/>
      <c r="N52" s="226"/>
      <c r="O52" s="226"/>
      <c r="P52" s="226"/>
    </row>
    <row r="53" spans="1:16" s="39" customFormat="1" ht="36">
      <c r="A53" s="126">
        <f>A51+1</f>
        <v>33</v>
      </c>
      <c r="B53" s="96" t="s">
        <v>185</v>
      </c>
      <c r="C53" s="163" t="s">
        <v>226</v>
      </c>
      <c r="D53" s="168" t="s">
        <v>186</v>
      </c>
      <c r="E53" s="120">
        <v>465.3</v>
      </c>
      <c r="F53" s="59"/>
      <c r="G53" s="59"/>
      <c r="H53" s="59"/>
      <c r="I53" s="61"/>
      <c r="J53" s="125"/>
      <c r="K53" s="114"/>
      <c r="L53" s="77"/>
      <c r="M53" s="77"/>
      <c r="N53" s="77"/>
      <c r="O53" s="77"/>
      <c r="P53" s="77"/>
    </row>
    <row r="54" spans="1:16" s="39" customFormat="1" ht="36">
      <c r="A54" s="126">
        <f aca="true" t="shared" si="2" ref="A54:A59">A53+1</f>
        <v>34</v>
      </c>
      <c r="B54" s="96" t="s">
        <v>185</v>
      </c>
      <c r="C54" s="163" t="s">
        <v>228</v>
      </c>
      <c r="D54" s="97" t="s">
        <v>187</v>
      </c>
      <c r="E54" s="120">
        <v>148.9</v>
      </c>
      <c r="F54" s="59"/>
      <c r="G54" s="59"/>
      <c r="H54" s="59"/>
      <c r="I54" s="61"/>
      <c r="J54" s="125"/>
      <c r="K54" s="114"/>
      <c r="L54" s="77"/>
      <c r="M54" s="77"/>
      <c r="N54" s="77"/>
      <c r="O54" s="77"/>
      <c r="P54" s="77"/>
    </row>
    <row r="55" spans="1:16" s="39" customFormat="1" ht="36">
      <c r="A55" s="126">
        <f t="shared" si="2"/>
        <v>35</v>
      </c>
      <c r="B55" s="96" t="s">
        <v>185</v>
      </c>
      <c r="C55" s="163" t="s">
        <v>229</v>
      </c>
      <c r="D55" s="168" t="s">
        <v>186</v>
      </c>
      <c r="E55" s="120">
        <v>423</v>
      </c>
      <c r="F55" s="59"/>
      <c r="G55" s="59"/>
      <c r="H55" s="59"/>
      <c r="I55" s="61"/>
      <c r="J55" s="125"/>
      <c r="K55" s="114"/>
      <c r="L55" s="77"/>
      <c r="M55" s="77"/>
      <c r="N55" s="77"/>
      <c r="O55" s="77"/>
      <c r="P55" s="77"/>
    </row>
    <row r="56" spans="1:16" s="39" customFormat="1" ht="36">
      <c r="A56" s="126">
        <f t="shared" si="2"/>
        <v>36</v>
      </c>
      <c r="B56" s="96" t="s">
        <v>185</v>
      </c>
      <c r="C56" s="163" t="s">
        <v>230</v>
      </c>
      <c r="D56" s="168" t="s">
        <v>186</v>
      </c>
      <c r="E56" s="120">
        <v>423</v>
      </c>
      <c r="F56" s="59"/>
      <c r="G56" s="59"/>
      <c r="H56" s="59"/>
      <c r="I56" s="61"/>
      <c r="J56" s="125"/>
      <c r="K56" s="114"/>
      <c r="L56" s="77"/>
      <c r="M56" s="77"/>
      <c r="N56" s="77"/>
      <c r="O56" s="77"/>
      <c r="P56" s="77"/>
    </row>
    <row r="57" spans="1:16" s="39" customFormat="1" ht="36">
      <c r="A57" s="126">
        <f t="shared" si="2"/>
        <v>37</v>
      </c>
      <c r="B57" s="96" t="s">
        <v>185</v>
      </c>
      <c r="C57" s="163" t="s">
        <v>231</v>
      </c>
      <c r="D57" s="168" t="s">
        <v>186</v>
      </c>
      <c r="E57" s="120">
        <v>423</v>
      </c>
      <c r="F57" s="98"/>
      <c r="G57" s="59"/>
      <c r="H57" s="59"/>
      <c r="I57" s="59"/>
      <c r="J57" s="125"/>
      <c r="K57" s="114"/>
      <c r="L57" s="77"/>
      <c r="M57" s="77"/>
      <c r="N57" s="77"/>
      <c r="O57" s="77"/>
      <c r="P57" s="77"/>
    </row>
    <row r="58" spans="1:16" s="39" customFormat="1" ht="36">
      <c r="A58" s="126">
        <f t="shared" si="2"/>
        <v>38</v>
      </c>
      <c r="B58" s="96" t="s">
        <v>156</v>
      </c>
      <c r="C58" s="163" t="s">
        <v>236</v>
      </c>
      <c r="D58" s="168" t="s">
        <v>186</v>
      </c>
      <c r="E58" s="120">
        <v>113.25</v>
      </c>
      <c r="F58" s="121"/>
      <c r="G58" s="113"/>
      <c r="H58" s="113"/>
      <c r="I58" s="113"/>
      <c r="J58" s="125"/>
      <c r="K58" s="114"/>
      <c r="L58" s="77"/>
      <c r="M58" s="77"/>
      <c r="N58" s="77"/>
      <c r="O58" s="77"/>
      <c r="P58" s="77"/>
    </row>
    <row r="59" spans="1:16" s="39" customFormat="1" ht="36">
      <c r="A59" s="126">
        <f t="shared" si="2"/>
        <v>39</v>
      </c>
      <c r="B59" s="96" t="s">
        <v>156</v>
      </c>
      <c r="C59" s="163" t="s">
        <v>237</v>
      </c>
      <c r="D59" s="168" t="s">
        <v>186</v>
      </c>
      <c r="E59" s="120">
        <v>566</v>
      </c>
      <c r="F59" s="121"/>
      <c r="G59" s="113"/>
      <c r="H59" s="113"/>
      <c r="I59" s="113"/>
      <c r="J59" s="125"/>
      <c r="K59" s="114"/>
      <c r="L59" s="77"/>
      <c r="M59" s="77"/>
      <c r="N59" s="77"/>
      <c r="O59" s="77"/>
      <c r="P59" s="77"/>
    </row>
    <row r="60" spans="1:16" s="39" customFormat="1" ht="12">
      <c r="A60" s="57"/>
      <c r="B60" s="57"/>
      <c r="C60" s="225" t="s">
        <v>238</v>
      </c>
      <c r="D60" s="225"/>
      <c r="E60" s="225"/>
      <c r="F60" s="226"/>
      <c r="G60" s="226"/>
      <c r="H60" s="226"/>
      <c r="I60" s="226"/>
      <c r="J60" s="226"/>
      <c r="K60" s="226"/>
      <c r="L60" s="226"/>
      <c r="M60" s="226"/>
      <c r="N60" s="226"/>
      <c r="O60" s="226"/>
      <c r="P60" s="226"/>
    </row>
    <row r="61" spans="1:16" s="39" customFormat="1" ht="36">
      <c r="A61" s="126">
        <f>A59+1</f>
        <v>40</v>
      </c>
      <c r="B61" s="96" t="s">
        <v>185</v>
      </c>
      <c r="C61" s="163" t="s">
        <v>226</v>
      </c>
      <c r="D61" s="168" t="s">
        <v>186</v>
      </c>
      <c r="E61" s="120">
        <v>629.2</v>
      </c>
      <c r="F61" s="59"/>
      <c r="G61" s="59"/>
      <c r="H61" s="59"/>
      <c r="I61" s="61"/>
      <c r="J61" s="125"/>
      <c r="K61" s="114"/>
      <c r="L61" s="77"/>
      <c r="M61" s="77"/>
      <c r="N61" s="77"/>
      <c r="O61" s="77"/>
      <c r="P61" s="77"/>
    </row>
    <row r="62" spans="1:16" s="39" customFormat="1" ht="48">
      <c r="A62" s="126">
        <f>A61+1</f>
        <v>41</v>
      </c>
      <c r="B62" s="96" t="s">
        <v>185</v>
      </c>
      <c r="C62" s="163" t="s">
        <v>239</v>
      </c>
      <c r="D62" s="97" t="s">
        <v>157</v>
      </c>
      <c r="E62" s="120">
        <v>188.76</v>
      </c>
      <c r="F62" s="59"/>
      <c r="G62" s="59"/>
      <c r="H62" s="59"/>
      <c r="I62" s="61"/>
      <c r="J62" s="125"/>
      <c r="K62" s="114"/>
      <c r="L62" s="77"/>
      <c r="M62" s="77"/>
      <c r="N62" s="77"/>
      <c r="O62" s="77"/>
      <c r="P62" s="77"/>
    </row>
    <row r="63" spans="1:16" s="39" customFormat="1" ht="36">
      <c r="A63" s="126">
        <f>A62+1</f>
        <v>42</v>
      </c>
      <c r="B63" s="96" t="s">
        <v>185</v>
      </c>
      <c r="C63" s="163" t="s">
        <v>240</v>
      </c>
      <c r="D63" s="97" t="s">
        <v>186</v>
      </c>
      <c r="E63" s="109">
        <v>572</v>
      </c>
      <c r="F63" s="59"/>
      <c r="G63" s="59"/>
      <c r="H63" s="59"/>
      <c r="I63" s="61"/>
      <c r="J63" s="125"/>
      <c r="K63" s="114"/>
      <c r="L63" s="77"/>
      <c r="M63" s="77"/>
      <c r="N63" s="77"/>
      <c r="O63" s="77"/>
      <c r="P63" s="77"/>
    </row>
    <row r="64" spans="1:16" s="39" customFormat="1" ht="36">
      <c r="A64" s="126">
        <f>A63+1</f>
        <v>43</v>
      </c>
      <c r="B64" s="96" t="s">
        <v>185</v>
      </c>
      <c r="C64" s="163" t="s">
        <v>241</v>
      </c>
      <c r="D64" s="168" t="s">
        <v>186</v>
      </c>
      <c r="E64" s="120">
        <v>572</v>
      </c>
      <c r="F64" s="59"/>
      <c r="G64" s="59"/>
      <c r="H64" s="59"/>
      <c r="I64" s="61"/>
      <c r="J64" s="125"/>
      <c r="K64" s="114"/>
      <c r="L64" s="77"/>
      <c r="M64" s="77"/>
      <c r="N64" s="77"/>
      <c r="O64" s="77"/>
      <c r="P64" s="77"/>
    </row>
    <row r="65" spans="1:16" s="39" customFormat="1" ht="60">
      <c r="A65" s="126">
        <f>A64+1</f>
        <v>44</v>
      </c>
      <c r="B65" s="96" t="s">
        <v>185</v>
      </c>
      <c r="C65" s="163" t="s">
        <v>242</v>
      </c>
      <c r="D65" s="168" t="s">
        <v>186</v>
      </c>
      <c r="E65" s="283">
        <v>392</v>
      </c>
      <c r="F65" s="98"/>
      <c r="G65" s="59"/>
      <c r="H65" s="59"/>
      <c r="I65" s="59"/>
      <c r="J65" s="125"/>
      <c r="K65" s="114"/>
      <c r="L65" s="77"/>
      <c r="M65" s="77"/>
      <c r="N65" s="77"/>
      <c r="O65" s="77"/>
      <c r="P65" s="77"/>
    </row>
    <row r="66" spans="1:17" s="39" customFormat="1" ht="60">
      <c r="A66" s="126">
        <f>A65+1</f>
        <v>45</v>
      </c>
      <c r="B66" s="96" t="s">
        <v>185</v>
      </c>
      <c r="C66" s="163" t="s">
        <v>243</v>
      </c>
      <c r="D66" s="168" t="s">
        <v>186</v>
      </c>
      <c r="E66" s="120">
        <v>180</v>
      </c>
      <c r="F66" s="98"/>
      <c r="G66" s="59"/>
      <c r="H66" s="59"/>
      <c r="I66" s="59"/>
      <c r="J66" s="125"/>
      <c r="K66" s="114"/>
      <c r="L66" s="77"/>
      <c r="M66" s="77"/>
      <c r="N66" s="77"/>
      <c r="O66" s="77"/>
      <c r="P66" s="77"/>
      <c r="Q66" s="161"/>
    </row>
    <row r="67" spans="1:16" s="39" customFormat="1" ht="12">
      <c r="A67" s="57"/>
      <c r="B67" s="57"/>
      <c r="C67" s="225" t="s">
        <v>244</v>
      </c>
      <c r="D67" s="225"/>
      <c r="E67" s="225"/>
      <c r="F67" s="226"/>
      <c r="G67" s="226"/>
      <c r="H67" s="226"/>
      <c r="I67" s="226"/>
      <c r="J67" s="226"/>
      <c r="K67" s="226"/>
      <c r="L67" s="226"/>
      <c r="M67" s="226"/>
      <c r="N67" s="226"/>
      <c r="O67" s="226"/>
      <c r="P67" s="226"/>
    </row>
    <row r="68" spans="1:16" s="39" customFormat="1" ht="36">
      <c r="A68" s="126">
        <f>A66+1</f>
        <v>46</v>
      </c>
      <c r="B68" s="96" t="s">
        <v>185</v>
      </c>
      <c r="C68" s="163" t="s">
        <v>245</v>
      </c>
      <c r="D68" s="97" t="s">
        <v>184</v>
      </c>
      <c r="E68" s="120">
        <v>134</v>
      </c>
      <c r="F68" s="121"/>
      <c r="G68" s="113"/>
      <c r="H68" s="113"/>
      <c r="I68" s="113"/>
      <c r="J68" s="125"/>
      <c r="K68" s="114"/>
      <c r="L68" s="77"/>
      <c r="M68" s="77"/>
      <c r="N68" s="77"/>
      <c r="O68" s="77"/>
      <c r="P68" s="77"/>
    </row>
    <row r="69" spans="1:16" s="39" customFormat="1" ht="48">
      <c r="A69" s="126">
        <f>A68+1</f>
        <v>47</v>
      </c>
      <c r="B69" s="96" t="s">
        <v>185</v>
      </c>
      <c r="C69" s="163" t="s">
        <v>246</v>
      </c>
      <c r="D69" s="97" t="s">
        <v>184</v>
      </c>
      <c r="E69" s="109">
        <v>187</v>
      </c>
      <c r="F69" s="113"/>
      <c r="G69" s="113"/>
      <c r="H69" s="113"/>
      <c r="I69" s="113"/>
      <c r="J69" s="117"/>
      <c r="K69" s="118"/>
      <c r="L69" s="169"/>
      <c r="M69" s="169"/>
      <c r="N69" s="169"/>
      <c r="O69" s="169"/>
      <c r="P69" s="169"/>
    </row>
    <row r="70" spans="1:16" s="39" customFormat="1" ht="48">
      <c r="A70" s="126">
        <f>A69+1</f>
        <v>48</v>
      </c>
      <c r="B70" s="96" t="s">
        <v>185</v>
      </c>
      <c r="C70" s="163" t="s">
        <v>247</v>
      </c>
      <c r="D70" s="97" t="s">
        <v>184</v>
      </c>
      <c r="E70" s="109">
        <v>184</v>
      </c>
      <c r="F70" s="113"/>
      <c r="G70" s="113"/>
      <c r="H70" s="113"/>
      <c r="I70" s="113"/>
      <c r="J70" s="117"/>
      <c r="K70" s="118"/>
      <c r="L70" s="169"/>
      <c r="M70" s="169"/>
      <c r="N70" s="169"/>
      <c r="O70" s="169"/>
      <c r="P70" s="169"/>
    </row>
    <row r="71" spans="1:17" s="60" customFormat="1" ht="12">
      <c r="A71" s="227" t="s">
        <v>57</v>
      </c>
      <c r="B71" s="227"/>
      <c r="C71" s="228" t="str">
        <f>A36</f>
        <v>TERITORIJAS SEGUMU IZBŪVE</v>
      </c>
      <c r="D71" s="229"/>
      <c r="E71" s="229"/>
      <c r="F71" s="229"/>
      <c r="G71" s="229"/>
      <c r="H71" s="229"/>
      <c r="I71" s="229"/>
      <c r="J71" s="229"/>
      <c r="K71" s="229"/>
      <c r="L71" s="160"/>
      <c r="M71" s="160"/>
      <c r="N71" s="160"/>
      <c r="O71" s="160"/>
      <c r="P71" s="160"/>
      <c r="Q71" s="150"/>
    </row>
    <row r="72" spans="1:16" s="39" customFormat="1" ht="12">
      <c r="A72" s="224" t="s">
        <v>248</v>
      </c>
      <c r="B72" s="224"/>
      <c r="C72" s="224"/>
      <c r="D72" s="224"/>
      <c r="E72" s="224"/>
      <c r="F72" s="224"/>
      <c r="G72" s="224"/>
      <c r="H72" s="224"/>
      <c r="I72" s="224"/>
      <c r="J72" s="224"/>
      <c r="K72" s="224"/>
      <c r="L72" s="224"/>
      <c r="M72" s="224"/>
      <c r="N72" s="224"/>
      <c r="O72" s="224"/>
      <c r="P72" s="224"/>
    </row>
    <row r="73" spans="1:16" s="39" customFormat="1" ht="12">
      <c r="A73" s="57"/>
      <c r="B73" s="57"/>
      <c r="C73" s="225" t="s">
        <v>249</v>
      </c>
      <c r="D73" s="225"/>
      <c r="E73" s="225"/>
      <c r="F73" s="226"/>
      <c r="G73" s="226"/>
      <c r="H73" s="226"/>
      <c r="I73" s="226"/>
      <c r="J73" s="226"/>
      <c r="K73" s="226"/>
      <c r="L73" s="226"/>
      <c r="M73" s="226"/>
      <c r="N73" s="226"/>
      <c r="O73" s="226"/>
      <c r="P73" s="226"/>
    </row>
    <row r="74" spans="1:16" s="39" customFormat="1" ht="36">
      <c r="A74" s="126">
        <f>A70+1</f>
        <v>49</v>
      </c>
      <c r="B74" s="96" t="s">
        <v>185</v>
      </c>
      <c r="C74" s="163" t="s">
        <v>250</v>
      </c>
      <c r="D74" s="97" t="s">
        <v>183</v>
      </c>
      <c r="E74" s="109">
        <v>4</v>
      </c>
      <c r="F74" s="121"/>
      <c r="G74" s="113"/>
      <c r="H74" s="113"/>
      <c r="I74" s="113"/>
      <c r="J74" s="117"/>
      <c r="K74" s="118"/>
      <c r="L74" s="169"/>
      <c r="M74" s="169"/>
      <c r="N74" s="169"/>
      <c r="O74" s="169"/>
      <c r="P74" s="169"/>
    </row>
    <row r="75" spans="1:16" s="39" customFormat="1" ht="36">
      <c r="A75" s="126">
        <f>A74+1</f>
        <v>50</v>
      </c>
      <c r="B75" s="96" t="s">
        <v>185</v>
      </c>
      <c r="C75" s="163" t="s">
        <v>251</v>
      </c>
      <c r="D75" s="97" t="s">
        <v>183</v>
      </c>
      <c r="E75" s="109">
        <v>4</v>
      </c>
      <c r="F75" s="121"/>
      <c r="G75" s="113"/>
      <c r="H75" s="113"/>
      <c r="I75" s="113"/>
      <c r="J75" s="117"/>
      <c r="K75" s="118"/>
      <c r="L75" s="169"/>
      <c r="M75" s="169"/>
      <c r="N75" s="169"/>
      <c r="O75" s="169"/>
      <c r="P75" s="169"/>
    </row>
    <row r="76" spans="1:16" s="39" customFormat="1" ht="36">
      <c r="A76" s="126">
        <f>A75+1</f>
        <v>51</v>
      </c>
      <c r="B76" s="96" t="s">
        <v>185</v>
      </c>
      <c r="C76" s="163" t="s">
        <v>252</v>
      </c>
      <c r="D76" s="97" t="s">
        <v>183</v>
      </c>
      <c r="E76" s="109">
        <v>4</v>
      </c>
      <c r="F76" s="121"/>
      <c r="G76" s="113"/>
      <c r="H76" s="113"/>
      <c r="I76" s="113"/>
      <c r="J76" s="117"/>
      <c r="K76" s="118"/>
      <c r="L76" s="169"/>
      <c r="M76" s="169"/>
      <c r="N76" s="169"/>
      <c r="O76" s="169"/>
      <c r="P76" s="169"/>
    </row>
    <row r="77" spans="1:16" s="39" customFormat="1" ht="36">
      <c r="A77" s="126">
        <f>A76+1</f>
        <v>52</v>
      </c>
      <c r="B77" s="96" t="s">
        <v>185</v>
      </c>
      <c r="C77" s="163" t="s">
        <v>252</v>
      </c>
      <c r="D77" s="97" t="s">
        <v>183</v>
      </c>
      <c r="E77" s="109">
        <v>4</v>
      </c>
      <c r="F77" s="121"/>
      <c r="G77" s="113"/>
      <c r="H77" s="113"/>
      <c r="I77" s="113"/>
      <c r="J77" s="117"/>
      <c r="K77" s="118"/>
      <c r="L77" s="169"/>
      <c r="M77" s="169"/>
      <c r="N77" s="169"/>
      <c r="O77" s="169"/>
      <c r="P77" s="169"/>
    </row>
    <row r="78" spans="1:16" s="39" customFormat="1" ht="36">
      <c r="A78" s="126">
        <f>A77+1</f>
        <v>53</v>
      </c>
      <c r="B78" s="96" t="s">
        <v>185</v>
      </c>
      <c r="C78" s="163" t="s">
        <v>253</v>
      </c>
      <c r="D78" s="97" t="s">
        <v>183</v>
      </c>
      <c r="E78" s="109">
        <v>4</v>
      </c>
      <c r="F78" s="113"/>
      <c r="G78" s="113"/>
      <c r="H78" s="113"/>
      <c r="I78" s="113"/>
      <c r="J78" s="117"/>
      <c r="K78" s="118"/>
      <c r="L78" s="169"/>
      <c r="M78" s="169"/>
      <c r="N78" s="169"/>
      <c r="O78" s="169"/>
      <c r="P78" s="169"/>
    </row>
    <row r="79" spans="1:16" s="39" customFormat="1" ht="12">
      <c r="A79" s="57"/>
      <c r="B79" s="57"/>
      <c r="C79" s="225" t="s">
        <v>255</v>
      </c>
      <c r="D79" s="225"/>
      <c r="E79" s="225"/>
      <c r="F79" s="226"/>
      <c r="G79" s="226"/>
      <c r="H79" s="226"/>
      <c r="I79" s="226"/>
      <c r="J79" s="226"/>
      <c r="K79" s="226"/>
      <c r="L79" s="226"/>
      <c r="M79" s="226"/>
      <c r="N79" s="226"/>
      <c r="O79" s="226"/>
      <c r="P79" s="226"/>
    </row>
    <row r="80" spans="1:16" s="39" customFormat="1" ht="60">
      <c r="A80" s="126">
        <f>A78+1</f>
        <v>54</v>
      </c>
      <c r="B80" s="96" t="s">
        <v>155</v>
      </c>
      <c r="C80" s="163" t="s">
        <v>254</v>
      </c>
      <c r="D80" s="97" t="s">
        <v>183</v>
      </c>
      <c r="E80" s="109">
        <v>44</v>
      </c>
      <c r="F80" s="113"/>
      <c r="G80" s="113"/>
      <c r="H80" s="113"/>
      <c r="I80" s="113"/>
      <c r="J80" s="117"/>
      <c r="K80" s="118"/>
      <c r="L80" s="169"/>
      <c r="M80" s="169"/>
      <c r="N80" s="169"/>
      <c r="O80" s="169"/>
      <c r="P80" s="169"/>
    </row>
    <row r="81" spans="1:16" s="39" customFormat="1" ht="60">
      <c r="A81" s="126">
        <f>A80+1</f>
        <v>55</v>
      </c>
      <c r="B81" s="96" t="s">
        <v>155</v>
      </c>
      <c r="C81" s="163" t="s">
        <v>256</v>
      </c>
      <c r="D81" s="97" t="s">
        <v>183</v>
      </c>
      <c r="E81" s="109">
        <v>4</v>
      </c>
      <c r="F81" s="113"/>
      <c r="G81" s="113"/>
      <c r="H81" s="113"/>
      <c r="I81" s="113"/>
      <c r="J81" s="117"/>
      <c r="K81" s="118"/>
      <c r="L81" s="169"/>
      <c r="M81" s="169"/>
      <c r="N81" s="169"/>
      <c r="O81" s="169"/>
      <c r="P81" s="169"/>
    </row>
    <row r="82" spans="1:16" s="39" customFormat="1" ht="12">
      <c r="A82" s="57"/>
      <c r="B82" s="57"/>
      <c r="C82" s="225" t="s">
        <v>257</v>
      </c>
      <c r="D82" s="225"/>
      <c r="E82" s="225"/>
      <c r="F82" s="226"/>
      <c r="G82" s="226"/>
      <c r="H82" s="226"/>
      <c r="I82" s="226"/>
      <c r="J82" s="226"/>
      <c r="K82" s="226"/>
      <c r="L82" s="226"/>
      <c r="M82" s="226"/>
      <c r="N82" s="226"/>
      <c r="O82" s="226"/>
      <c r="P82" s="226"/>
    </row>
    <row r="83" spans="1:16" s="39" customFormat="1" ht="60">
      <c r="A83" s="126">
        <f>A81+1</f>
        <v>56</v>
      </c>
      <c r="B83" s="96" t="s">
        <v>185</v>
      </c>
      <c r="C83" s="163" t="s">
        <v>258</v>
      </c>
      <c r="D83" s="97" t="s">
        <v>183</v>
      </c>
      <c r="E83" s="109">
        <v>14</v>
      </c>
      <c r="F83" s="121"/>
      <c r="G83" s="113"/>
      <c r="H83" s="113"/>
      <c r="I83" s="113"/>
      <c r="J83" s="117"/>
      <c r="K83" s="118"/>
      <c r="L83" s="77"/>
      <c r="M83" s="77"/>
      <c r="N83" s="77"/>
      <c r="O83" s="77"/>
      <c r="P83" s="77"/>
    </row>
    <row r="84" spans="1:16" s="39" customFormat="1" ht="48">
      <c r="A84" s="126">
        <f>A83+1</f>
        <v>57</v>
      </c>
      <c r="B84" s="96" t="s">
        <v>185</v>
      </c>
      <c r="C84" s="163" t="s">
        <v>259</v>
      </c>
      <c r="D84" s="97" t="s">
        <v>183</v>
      </c>
      <c r="E84" s="109">
        <v>7</v>
      </c>
      <c r="F84" s="121"/>
      <c r="G84" s="113"/>
      <c r="H84" s="113"/>
      <c r="I84" s="113"/>
      <c r="J84" s="117"/>
      <c r="K84" s="118"/>
      <c r="L84" s="77"/>
      <c r="M84" s="77"/>
      <c r="N84" s="77"/>
      <c r="O84" s="77"/>
      <c r="P84" s="77"/>
    </row>
    <row r="85" spans="1:16" s="39" customFormat="1" ht="36">
      <c r="A85" s="126">
        <f>A84+1</f>
        <v>58</v>
      </c>
      <c r="B85" s="96" t="s">
        <v>185</v>
      </c>
      <c r="C85" s="163" t="s">
        <v>260</v>
      </c>
      <c r="D85" s="97" t="s">
        <v>183</v>
      </c>
      <c r="E85" s="109">
        <v>2</v>
      </c>
      <c r="F85" s="121"/>
      <c r="G85" s="113"/>
      <c r="H85" s="113"/>
      <c r="I85" s="113"/>
      <c r="J85" s="117"/>
      <c r="K85" s="118"/>
      <c r="L85" s="77"/>
      <c r="M85" s="77"/>
      <c r="N85" s="77"/>
      <c r="O85" s="77"/>
      <c r="P85" s="77"/>
    </row>
    <row r="86" spans="1:16" s="39" customFormat="1" ht="60">
      <c r="A86" s="126">
        <f>A85+1</f>
        <v>59</v>
      </c>
      <c r="B86" s="96" t="s">
        <v>185</v>
      </c>
      <c r="C86" s="163" t="s">
        <v>261</v>
      </c>
      <c r="D86" s="97" t="s">
        <v>183</v>
      </c>
      <c r="E86" s="109">
        <v>3</v>
      </c>
      <c r="F86" s="121"/>
      <c r="G86" s="113"/>
      <c r="H86" s="113"/>
      <c r="I86" s="113"/>
      <c r="J86" s="117"/>
      <c r="K86" s="118"/>
      <c r="L86" s="77"/>
      <c r="M86" s="77"/>
      <c r="N86" s="77"/>
      <c r="O86" s="77"/>
      <c r="P86" s="77"/>
    </row>
    <row r="87" spans="1:16" s="39" customFormat="1" ht="12">
      <c r="A87" s="57"/>
      <c r="B87" s="57"/>
      <c r="C87" s="225" t="s">
        <v>271</v>
      </c>
      <c r="D87" s="225"/>
      <c r="E87" s="225"/>
      <c r="F87" s="226"/>
      <c r="G87" s="226"/>
      <c r="H87" s="226"/>
      <c r="I87" s="226"/>
      <c r="J87" s="226"/>
      <c r="K87" s="226"/>
      <c r="L87" s="226"/>
      <c r="M87" s="226"/>
      <c r="N87" s="226"/>
      <c r="O87" s="226"/>
      <c r="P87" s="226"/>
    </row>
    <row r="88" spans="1:16" s="39" customFormat="1" ht="84">
      <c r="A88" s="126">
        <f>A86+1</f>
        <v>60</v>
      </c>
      <c r="B88" s="96" t="s">
        <v>185</v>
      </c>
      <c r="C88" s="163" t="s">
        <v>262</v>
      </c>
      <c r="D88" s="97" t="s">
        <v>183</v>
      </c>
      <c r="E88" s="109">
        <v>1</v>
      </c>
      <c r="F88" s="121"/>
      <c r="G88" s="113"/>
      <c r="H88" s="113"/>
      <c r="I88" s="113"/>
      <c r="J88" s="117"/>
      <c r="K88" s="118"/>
      <c r="L88" s="77"/>
      <c r="M88" s="77"/>
      <c r="N88" s="77"/>
      <c r="O88" s="77"/>
      <c r="P88" s="77"/>
    </row>
    <row r="89" spans="1:16" s="39" customFormat="1" ht="84">
      <c r="A89" s="126">
        <f aca="true" t="shared" si="3" ref="A89:A96">A88+1</f>
        <v>61</v>
      </c>
      <c r="B89" s="96" t="s">
        <v>185</v>
      </c>
      <c r="C89" s="163" t="s">
        <v>263</v>
      </c>
      <c r="D89" s="97" t="s">
        <v>183</v>
      </c>
      <c r="E89" s="109">
        <v>1</v>
      </c>
      <c r="F89" s="121"/>
      <c r="G89" s="113"/>
      <c r="H89" s="113"/>
      <c r="I89" s="113"/>
      <c r="J89" s="117"/>
      <c r="K89" s="118"/>
      <c r="L89" s="77"/>
      <c r="M89" s="77"/>
      <c r="N89" s="77"/>
      <c r="O89" s="77"/>
      <c r="P89" s="77"/>
    </row>
    <row r="90" spans="1:16" s="39" customFormat="1" ht="108">
      <c r="A90" s="126">
        <f t="shared" si="3"/>
        <v>62</v>
      </c>
      <c r="B90" s="96" t="s">
        <v>185</v>
      </c>
      <c r="C90" s="163" t="s">
        <v>264</v>
      </c>
      <c r="D90" s="97" t="s">
        <v>183</v>
      </c>
      <c r="E90" s="109">
        <v>1</v>
      </c>
      <c r="F90" s="121"/>
      <c r="G90" s="113"/>
      <c r="H90" s="113"/>
      <c r="I90" s="113"/>
      <c r="J90" s="117"/>
      <c r="K90" s="118"/>
      <c r="L90" s="77"/>
      <c r="M90" s="77"/>
      <c r="N90" s="77"/>
      <c r="O90" s="77"/>
      <c r="P90" s="77"/>
    </row>
    <row r="91" spans="1:16" s="39" customFormat="1" ht="96">
      <c r="A91" s="126">
        <f t="shared" si="3"/>
        <v>63</v>
      </c>
      <c r="B91" s="96" t="s">
        <v>185</v>
      </c>
      <c r="C91" s="163" t="s">
        <v>265</v>
      </c>
      <c r="D91" s="97" t="s">
        <v>183</v>
      </c>
      <c r="E91" s="109">
        <v>1</v>
      </c>
      <c r="F91" s="121"/>
      <c r="G91" s="113"/>
      <c r="H91" s="113"/>
      <c r="I91" s="113"/>
      <c r="J91" s="117"/>
      <c r="K91" s="118"/>
      <c r="L91" s="77"/>
      <c r="M91" s="77"/>
      <c r="N91" s="77"/>
      <c r="O91" s="77"/>
      <c r="P91" s="77"/>
    </row>
    <row r="92" spans="1:16" s="39" customFormat="1" ht="96">
      <c r="A92" s="126">
        <f t="shared" si="3"/>
        <v>64</v>
      </c>
      <c r="B92" s="96" t="s">
        <v>185</v>
      </c>
      <c r="C92" s="163" t="s">
        <v>266</v>
      </c>
      <c r="D92" s="97" t="s">
        <v>183</v>
      </c>
      <c r="E92" s="109">
        <v>1</v>
      </c>
      <c r="F92" s="121"/>
      <c r="G92" s="113"/>
      <c r="H92" s="113"/>
      <c r="I92" s="113"/>
      <c r="J92" s="117"/>
      <c r="K92" s="118"/>
      <c r="L92" s="77"/>
      <c r="M92" s="77"/>
      <c r="N92" s="77"/>
      <c r="O92" s="77"/>
      <c r="P92" s="77"/>
    </row>
    <row r="93" spans="1:16" s="39" customFormat="1" ht="84">
      <c r="A93" s="126">
        <f t="shared" si="3"/>
        <v>65</v>
      </c>
      <c r="B93" s="96" t="s">
        <v>185</v>
      </c>
      <c r="C93" s="163" t="s">
        <v>267</v>
      </c>
      <c r="D93" s="97" t="s">
        <v>183</v>
      </c>
      <c r="E93" s="109">
        <v>1</v>
      </c>
      <c r="F93" s="121"/>
      <c r="G93" s="113"/>
      <c r="H93" s="113"/>
      <c r="I93" s="113"/>
      <c r="J93" s="117"/>
      <c r="K93" s="118"/>
      <c r="L93" s="77"/>
      <c r="M93" s="77"/>
      <c r="N93" s="77"/>
      <c r="O93" s="77"/>
      <c r="P93" s="77"/>
    </row>
    <row r="94" spans="1:16" s="39" customFormat="1" ht="96">
      <c r="A94" s="126">
        <f t="shared" si="3"/>
        <v>66</v>
      </c>
      <c r="B94" s="96" t="s">
        <v>185</v>
      </c>
      <c r="C94" s="163" t="s">
        <v>268</v>
      </c>
      <c r="D94" s="97" t="s">
        <v>183</v>
      </c>
      <c r="E94" s="109">
        <v>1</v>
      </c>
      <c r="F94" s="121"/>
      <c r="G94" s="113"/>
      <c r="H94" s="113"/>
      <c r="I94" s="113"/>
      <c r="J94" s="117"/>
      <c r="K94" s="118"/>
      <c r="L94" s="77"/>
      <c r="M94" s="77"/>
      <c r="N94" s="77"/>
      <c r="O94" s="77"/>
      <c r="P94" s="77"/>
    </row>
    <row r="95" spans="1:16" s="39" customFormat="1" ht="96">
      <c r="A95" s="126">
        <f t="shared" si="3"/>
        <v>67</v>
      </c>
      <c r="B95" s="96" t="s">
        <v>185</v>
      </c>
      <c r="C95" s="163" t="s">
        <v>269</v>
      </c>
      <c r="D95" s="97" t="s">
        <v>183</v>
      </c>
      <c r="E95" s="109">
        <v>1</v>
      </c>
      <c r="F95" s="121"/>
      <c r="G95" s="113"/>
      <c r="H95" s="113"/>
      <c r="I95" s="113"/>
      <c r="J95" s="117"/>
      <c r="K95" s="118"/>
      <c r="L95" s="77"/>
      <c r="M95" s="77"/>
      <c r="N95" s="77"/>
      <c r="O95" s="77"/>
      <c r="P95" s="77"/>
    </row>
    <row r="96" spans="1:16" s="39" customFormat="1" ht="48">
      <c r="A96" s="126">
        <f t="shared" si="3"/>
        <v>68</v>
      </c>
      <c r="B96" s="96" t="s">
        <v>185</v>
      </c>
      <c r="C96" s="163" t="s">
        <v>270</v>
      </c>
      <c r="D96" s="97" t="s">
        <v>183</v>
      </c>
      <c r="E96" s="109">
        <v>1</v>
      </c>
      <c r="F96" s="121"/>
      <c r="G96" s="113"/>
      <c r="H96" s="113"/>
      <c r="I96" s="113"/>
      <c r="J96" s="117"/>
      <c r="K96" s="118"/>
      <c r="L96" s="77"/>
      <c r="M96" s="77"/>
      <c r="N96" s="77"/>
      <c r="O96" s="77"/>
      <c r="P96" s="77"/>
    </row>
    <row r="97" spans="1:16" s="39" customFormat="1" ht="12">
      <c r="A97" s="57"/>
      <c r="B97" s="57"/>
      <c r="C97" s="225" t="s">
        <v>272</v>
      </c>
      <c r="D97" s="225"/>
      <c r="E97" s="225"/>
      <c r="F97" s="226"/>
      <c r="G97" s="226"/>
      <c r="H97" s="226"/>
      <c r="I97" s="226"/>
      <c r="J97" s="226"/>
      <c r="K97" s="226"/>
      <c r="L97" s="226"/>
      <c r="M97" s="226"/>
      <c r="N97" s="226"/>
      <c r="O97" s="226"/>
      <c r="P97" s="226"/>
    </row>
    <row r="98" spans="1:16" s="39" customFormat="1" ht="96">
      <c r="A98" s="126">
        <f>A96+1</f>
        <v>69</v>
      </c>
      <c r="B98" s="96" t="s">
        <v>185</v>
      </c>
      <c r="C98" s="163" t="s">
        <v>273</v>
      </c>
      <c r="D98" s="97" t="s">
        <v>183</v>
      </c>
      <c r="E98" s="109">
        <v>1</v>
      </c>
      <c r="F98" s="121"/>
      <c r="G98" s="113"/>
      <c r="H98" s="113"/>
      <c r="I98" s="113"/>
      <c r="J98" s="117"/>
      <c r="K98" s="118"/>
      <c r="L98" s="77"/>
      <c r="M98" s="77"/>
      <c r="N98" s="77"/>
      <c r="O98" s="77"/>
      <c r="P98" s="77"/>
    </row>
    <row r="99" spans="1:16" s="39" customFormat="1" ht="96">
      <c r="A99" s="126">
        <f aca="true" t="shared" si="4" ref="A99:A107">A98+1</f>
        <v>70</v>
      </c>
      <c r="B99" s="96" t="s">
        <v>185</v>
      </c>
      <c r="C99" s="163" t="s">
        <v>278</v>
      </c>
      <c r="D99" s="97" t="s">
        <v>183</v>
      </c>
      <c r="E99" s="109">
        <v>1</v>
      </c>
      <c r="F99" s="121"/>
      <c r="G99" s="113"/>
      <c r="H99" s="113"/>
      <c r="I99" s="113"/>
      <c r="J99" s="117"/>
      <c r="K99" s="118"/>
      <c r="L99" s="77"/>
      <c r="M99" s="77"/>
      <c r="N99" s="77"/>
      <c r="O99" s="77"/>
      <c r="P99" s="77"/>
    </row>
    <row r="100" spans="1:16" s="39" customFormat="1" ht="96">
      <c r="A100" s="126">
        <f t="shared" si="4"/>
        <v>71</v>
      </c>
      <c r="B100" s="96" t="s">
        <v>185</v>
      </c>
      <c r="C100" s="163" t="s">
        <v>277</v>
      </c>
      <c r="D100" s="97" t="s">
        <v>183</v>
      </c>
      <c r="E100" s="109">
        <v>1</v>
      </c>
      <c r="F100" s="121"/>
      <c r="G100" s="113"/>
      <c r="H100" s="113"/>
      <c r="I100" s="113"/>
      <c r="J100" s="117"/>
      <c r="K100" s="118"/>
      <c r="L100" s="77"/>
      <c r="M100" s="77"/>
      <c r="N100" s="77"/>
      <c r="O100" s="77"/>
      <c r="P100" s="77"/>
    </row>
    <row r="101" spans="1:16" s="39" customFormat="1" ht="96">
      <c r="A101" s="126">
        <f t="shared" si="4"/>
        <v>72</v>
      </c>
      <c r="B101" s="96" t="s">
        <v>185</v>
      </c>
      <c r="C101" s="163" t="s">
        <v>276</v>
      </c>
      <c r="D101" s="97" t="s">
        <v>183</v>
      </c>
      <c r="E101" s="109">
        <v>1</v>
      </c>
      <c r="F101" s="121"/>
      <c r="G101" s="113"/>
      <c r="H101" s="113"/>
      <c r="I101" s="113"/>
      <c r="J101" s="117"/>
      <c r="K101" s="118"/>
      <c r="L101" s="77"/>
      <c r="M101" s="77"/>
      <c r="N101" s="77"/>
      <c r="O101" s="77"/>
      <c r="P101" s="77"/>
    </row>
    <row r="102" spans="1:16" s="39" customFormat="1" ht="96">
      <c r="A102" s="126">
        <f t="shared" si="4"/>
        <v>73</v>
      </c>
      <c r="B102" s="96" t="s">
        <v>185</v>
      </c>
      <c r="C102" s="163" t="s">
        <v>275</v>
      </c>
      <c r="D102" s="97" t="s">
        <v>183</v>
      </c>
      <c r="E102" s="109">
        <v>1</v>
      </c>
      <c r="F102" s="121"/>
      <c r="G102" s="113"/>
      <c r="H102" s="113"/>
      <c r="I102" s="113"/>
      <c r="J102" s="117"/>
      <c r="K102" s="118"/>
      <c r="L102" s="77"/>
      <c r="M102" s="77"/>
      <c r="N102" s="77"/>
      <c r="O102" s="77"/>
      <c r="P102" s="77"/>
    </row>
    <row r="103" spans="1:16" s="39" customFormat="1" ht="96">
      <c r="A103" s="126">
        <f t="shared" si="4"/>
        <v>74</v>
      </c>
      <c r="B103" s="96" t="s">
        <v>185</v>
      </c>
      <c r="C103" s="163" t="s">
        <v>274</v>
      </c>
      <c r="D103" s="97" t="s">
        <v>183</v>
      </c>
      <c r="E103" s="109">
        <v>1</v>
      </c>
      <c r="F103" s="121"/>
      <c r="G103" s="113"/>
      <c r="H103" s="113"/>
      <c r="I103" s="113"/>
      <c r="J103" s="117"/>
      <c r="K103" s="118"/>
      <c r="L103" s="77"/>
      <c r="M103" s="77"/>
      <c r="N103" s="77"/>
      <c r="O103" s="77"/>
      <c r="P103" s="77"/>
    </row>
    <row r="104" spans="1:16" s="39" customFormat="1" ht="36">
      <c r="A104" s="126">
        <f t="shared" si="4"/>
        <v>75</v>
      </c>
      <c r="B104" s="96" t="s">
        <v>185</v>
      </c>
      <c r="C104" s="163" t="s">
        <v>279</v>
      </c>
      <c r="D104" s="97" t="s">
        <v>183</v>
      </c>
      <c r="E104" s="109">
        <v>2</v>
      </c>
      <c r="F104" s="121"/>
      <c r="G104" s="113"/>
      <c r="H104" s="113"/>
      <c r="I104" s="113"/>
      <c r="J104" s="117"/>
      <c r="K104" s="118"/>
      <c r="L104" s="77"/>
      <c r="M104" s="77"/>
      <c r="N104" s="77"/>
      <c r="O104" s="77"/>
      <c r="P104" s="77"/>
    </row>
    <row r="105" spans="1:16" s="39" customFormat="1" ht="36">
      <c r="A105" s="126">
        <f t="shared" si="4"/>
        <v>76</v>
      </c>
      <c r="B105" s="96" t="s">
        <v>185</v>
      </c>
      <c r="C105" s="163" t="s">
        <v>280</v>
      </c>
      <c r="D105" s="168" t="s">
        <v>186</v>
      </c>
      <c r="E105" s="109">
        <v>11</v>
      </c>
      <c r="F105" s="121"/>
      <c r="G105" s="113"/>
      <c r="H105" s="113"/>
      <c r="I105" s="113"/>
      <c r="J105" s="117"/>
      <c r="K105" s="118"/>
      <c r="L105" s="77"/>
      <c r="M105" s="77"/>
      <c r="N105" s="77"/>
      <c r="O105" s="77"/>
      <c r="P105" s="77"/>
    </row>
    <row r="106" spans="1:16" s="39" customFormat="1" ht="48">
      <c r="A106" s="126">
        <f t="shared" si="4"/>
        <v>77</v>
      </c>
      <c r="B106" s="96" t="s">
        <v>185</v>
      </c>
      <c r="C106" s="163" t="s">
        <v>281</v>
      </c>
      <c r="D106" s="168" t="s">
        <v>186</v>
      </c>
      <c r="E106" s="109">
        <v>300.8</v>
      </c>
      <c r="F106" s="121"/>
      <c r="G106" s="113"/>
      <c r="H106" s="113"/>
      <c r="I106" s="113"/>
      <c r="J106" s="117"/>
      <c r="K106" s="118"/>
      <c r="L106" s="77"/>
      <c r="M106" s="77"/>
      <c r="N106" s="77"/>
      <c r="O106" s="77"/>
      <c r="P106" s="77"/>
    </row>
    <row r="107" spans="1:16" s="39" customFormat="1" ht="48">
      <c r="A107" s="126">
        <f t="shared" si="4"/>
        <v>78</v>
      </c>
      <c r="B107" s="96" t="s">
        <v>185</v>
      </c>
      <c r="C107" s="163" t="s">
        <v>282</v>
      </c>
      <c r="D107" s="168" t="s">
        <v>99</v>
      </c>
      <c r="E107" s="109">
        <v>1</v>
      </c>
      <c r="F107" s="121"/>
      <c r="G107" s="113"/>
      <c r="H107" s="113"/>
      <c r="I107" s="113"/>
      <c r="J107" s="117"/>
      <c r="K107" s="118"/>
      <c r="L107" s="77"/>
      <c r="M107" s="77"/>
      <c r="N107" s="77"/>
      <c r="O107" s="77"/>
      <c r="P107" s="77"/>
    </row>
    <row r="108" spans="1:16" s="39" customFormat="1" ht="12">
      <c r="A108" s="57"/>
      <c r="B108" s="57"/>
      <c r="C108" s="225" t="s">
        <v>283</v>
      </c>
      <c r="D108" s="225"/>
      <c r="E108" s="225"/>
      <c r="F108" s="226"/>
      <c r="G108" s="226"/>
      <c r="H108" s="226"/>
      <c r="I108" s="226"/>
      <c r="J108" s="226"/>
      <c r="K108" s="226"/>
      <c r="L108" s="226"/>
      <c r="M108" s="226"/>
      <c r="N108" s="226"/>
      <c r="O108" s="226"/>
      <c r="P108" s="226"/>
    </row>
    <row r="109" spans="1:16" s="39" customFormat="1" ht="96">
      <c r="A109" s="126">
        <f>A107+1</f>
        <v>79</v>
      </c>
      <c r="B109" s="96" t="s">
        <v>185</v>
      </c>
      <c r="C109" s="163" t="s">
        <v>284</v>
      </c>
      <c r="D109" s="97" t="s">
        <v>184</v>
      </c>
      <c r="E109" s="109">
        <v>230</v>
      </c>
      <c r="F109" s="121"/>
      <c r="G109" s="113"/>
      <c r="H109" s="113"/>
      <c r="I109" s="113"/>
      <c r="J109" s="117"/>
      <c r="K109" s="118"/>
      <c r="L109" s="77"/>
      <c r="M109" s="77"/>
      <c r="N109" s="77"/>
      <c r="O109" s="77"/>
      <c r="P109" s="77"/>
    </row>
    <row r="110" spans="1:16" s="39" customFormat="1" ht="84">
      <c r="A110" s="126">
        <f>A109+1</f>
        <v>80</v>
      </c>
      <c r="B110" s="96" t="s">
        <v>185</v>
      </c>
      <c r="C110" s="163" t="s">
        <v>87</v>
      </c>
      <c r="D110" s="97" t="s">
        <v>183</v>
      </c>
      <c r="E110" s="109">
        <v>96</v>
      </c>
      <c r="F110" s="121"/>
      <c r="G110" s="113"/>
      <c r="H110" s="113"/>
      <c r="I110" s="113"/>
      <c r="J110" s="117"/>
      <c r="K110" s="118"/>
      <c r="L110" s="77"/>
      <c r="M110" s="77"/>
      <c r="N110" s="77"/>
      <c r="O110" s="77"/>
      <c r="P110" s="77"/>
    </row>
    <row r="111" spans="1:16" s="39" customFormat="1" ht="60">
      <c r="A111" s="126">
        <f>A110+1</f>
        <v>81</v>
      </c>
      <c r="B111" s="96" t="s">
        <v>185</v>
      </c>
      <c r="C111" s="163" t="s">
        <v>285</v>
      </c>
      <c r="D111" s="97" t="s">
        <v>183</v>
      </c>
      <c r="E111" s="109">
        <v>2</v>
      </c>
      <c r="F111" s="121"/>
      <c r="G111" s="113"/>
      <c r="H111" s="113"/>
      <c r="I111" s="113"/>
      <c r="J111" s="117"/>
      <c r="K111" s="118"/>
      <c r="L111" s="77"/>
      <c r="M111" s="77"/>
      <c r="N111" s="77"/>
      <c r="O111" s="77"/>
      <c r="P111" s="77"/>
    </row>
    <row r="112" spans="1:16" s="39" customFormat="1" ht="60">
      <c r="A112" s="126">
        <f>A111+1</f>
        <v>82</v>
      </c>
      <c r="B112" s="96" t="s">
        <v>185</v>
      </c>
      <c r="C112" s="163" t="s">
        <v>286</v>
      </c>
      <c r="D112" s="97" t="s">
        <v>183</v>
      </c>
      <c r="E112" s="109">
        <v>1</v>
      </c>
      <c r="F112" s="121"/>
      <c r="G112" s="113"/>
      <c r="H112" s="113"/>
      <c r="I112" s="113"/>
      <c r="J112" s="117"/>
      <c r="K112" s="118"/>
      <c r="L112" s="77"/>
      <c r="M112" s="77"/>
      <c r="N112" s="77"/>
      <c r="O112" s="77"/>
      <c r="P112" s="77"/>
    </row>
    <row r="113" spans="1:16" s="39" customFormat="1" ht="12">
      <c r="A113" s="57"/>
      <c r="B113" s="57"/>
      <c r="C113" s="225" t="s">
        <v>287</v>
      </c>
      <c r="D113" s="225"/>
      <c r="E113" s="225"/>
      <c r="F113" s="226"/>
      <c r="G113" s="226"/>
      <c r="H113" s="226"/>
      <c r="I113" s="226"/>
      <c r="J113" s="226"/>
      <c r="K113" s="226"/>
      <c r="L113" s="226"/>
      <c r="M113" s="226"/>
      <c r="N113" s="226"/>
      <c r="O113" s="226"/>
      <c r="P113" s="226"/>
    </row>
    <row r="114" spans="1:16" s="39" customFormat="1" ht="36">
      <c r="A114" s="126">
        <f>A112+1</f>
        <v>83</v>
      </c>
      <c r="B114" s="96" t="s">
        <v>185</v>
      </c>
      <c r="C114" s="163" t="s">
        <v>293</v>
      </c>
      <c r="D114" s="97" t="s">
        <v>183</v>
      </c>
      <c r="E114" s="109">
        <v>2</v>
      </c>
      <c r="F114" s="121"/>
      <c r="G114" s="113"/>
      <c r="H114" s="113"/>
      <c r="I114" s="113"/>
      <c r="J114" s="117"/>
      <c r="K114" s="118"/>
      <c r="L114" s="77"/>
      <c r="M114" s="77"/>
      <c r="N114" s="77"/>
      <c r="O114" s="77"/>
      <c r="P114" s="77"/>
    </row>
    <row r="115" spans="1:16" s="39" customFormat="1" ht="36">
      <c r="A115" s="126">
        <f>A114+1</f>
        <v>84</v>
      </c>
      <c r="B115" s="96" t="s">
        <v>185</v>
      </c>
      <c r="C115" s="163" t="s">
        <v>292</v>
      </c>
      <c r="D115" s="97" t="s">
        <v>183</v>
      </c>
      <c r="E115" s="109">
        <v>2</v>
      </c>
      <c r="F115" s="121"/>
      <c r="G115" s="113"/>
      <c r="H115" s="113"/>
      <c r="I115" s="113"/>
      <c r="J115" s="117"/>
      <c r="K115" s="118"/>
      <c r="L115" s="77"/>
      <c r="M115" s="77"/>
      <c r="N115" s="77"/>
      <c r="O115" s="77"/>
      <c r="P115" s="77"/>
    </row>
    <row r="116" spans="1:16" s="39" customFormat="1" ht="36">
      <c r="A116" s="126">
        <f>A115+1</f>
        <v>85</v>
      </c>
      <c r="B116" s="96" t="s">
        <v>185</v>
      </c>
      <c r="C116" s="163" t="s">
        <v>291</v>
      </c>
      <c r="D116" s="97" t="s">
        <v>183</v>
      </c>
      <c r="E116" s="109">
        <v>1</v>
      </c>
      <c r="F116" s="121"/>
      <c r="G116" s="113"/>
      <c r="H116" s="113"/>
      <c r="I116" s="113"/>
      <c r="J116" s="117"/>
      <c r="K116" s="118"/>
      <c r="L116" s="77"/>
      <c r="M116" s="77"/>
      <c r="N116" s="77"/>
      <c r="O116" s="77"/>
      <c r="P116" s="77"/>
    </row>
    <row r="117" spans="1:16" s="39" customFormat="1" ht="36">
      <c r="A117" s="126">
        <f>A116+1</f>
        <v>86</v>
      </c>
      <c r="B117" s="96" t="s">
        <v>185</v>
      </c>
      <c r="C117" s="163" t="s">
        <v>294</v>
      </c>
      <c r="D117" s="97" t="s">
        <v>288</v>
      </c>
      <c r="E117" s="109">
        <v>1</v>
      </c>
      <c r="F117" s="121"/>
      <c r="G117" s="113"/>
      <c r="H117" s="113"/>
      <c r="I117" s="113"/>
      <c r="J117" s="117"/>
      <c r="K117" s="118"/>
      <c r="L117" s="77"/>
      <c r="M117" s="77"/>
      <c r="N117" s="77"/>
      <c r="O117" s="77"/>
      <c r="P117" s="77"/>
    </row>
    <row r="118" spans="1:17" s="39" customFormat="1" ht="36">
      <c r="A118" s="126">
        <f>A117+1</f>
        <v>87</v>
      </c>
      <c r="B118" s="96" t="s">
        <v>185</v>
      </c>
      <c r="C118" s="163" t="s">
        <v>295</v>
      </c>
      <c r="D118" s="97" t="s">
        <v>288</v>
      </c>
      <c r="E118" s="109">
        <v>1</v>
      </c>
      <c r="F118" s="121"/>
      <c r="G118" s="113"/>
      <c r="H118" s="113"/>
      <c r="I118" s="113"/>
      <c r="J118" s="117"/>
      <c r="K118" s="118"/>
      <c r="L118" s="77"/>
      <c r="M118" s="77"/>
      <c r="N118" s="77"/>
      <c r="O118" s="77"/>
      <c r="P118" s="77"/>
      <c r="Q118" s="161"/>
    </row>
    <row r="119" spans="1:16" s="39" customFormat="1" ht="12">
      <c r="A119" s="57"/>
      <c r="B119" s="57"/>
      <c r="C119" s="225" t="s">
        <v>289</v>
      </c>
      <c r="D119" s="225"/>
      <c r="E119" s="225"/>
      <c r="F119" s="226"/>
      <c r="G119" s="226"/>
      <c r="H119" s="226"/>
      <c r="I119" s="226"/>
      <c r="J119" s="226"/>
      <c r="K119" s="226"/>
      <c r="L119" s="226"/>
      <c r="M119" s="226"/>
      <c r="N119" s="226"/>
      <c r="O119" s="226"/>
      <c r="P119" s="226"/>
    </row>
    <row r="120" spans="1:16" s="39" customFormat="1" ht="36">
      <c r="A120" s="126">
        <f>A118+1</f>
        <v>88</v>
      </c>
      <c r="B120" s="96" t="s">
        <v>185</v>
      </c>
      <c r="C120" s="163" t="s">
        <v>224</v>
      </c>
      <c r="D120" s="97" t="s">
        <v>157</v>
      </c>
      <c r="E120" s="109">
        <v>18</v>
      </c>
      <c r="F120" s="121"/>
      <c r="G120" s="113"/>
      <c r="H120" s="113"/>
      <c r="I120" s="113"/>
      <c r="J120" s="117"/>
      <c r="K120" s="118"/>
      <c r="L120" s="77"/>
      <c r="M120" s="77"/>
      <c r="N120" s="77"/>
      <c r="O120" s="77"/>
      <c r="P120" s="77"/>
    </row>
    <row r="121" spans="1:16" s="39" customFormat="1" ht="36">
      <c r="A121" s="126">
        <f>A120+1</f>
        <v>89</v>
      </c>
      <c r="B121" s="96" t="s">
        <v>185</v>
      </c>
      <c r="C121" s="163" t="s">
        <v>290</v>
      </c>
      <c r="D121" s="97" t="s">
        <v>157</v>
      </c>
      <c r="E121" s="109">
        <v>8</v>
      </c>
      <c r="F121" s="121"/>
      <c r="G121" s="113"/>
      <c r="H121" s="113"/>
      <c r="I121" s="113"/>
      <c r="J121" s="117"/>
      <c r="K121" s="118"/>
      <c r="L121" s="77"/>
      <c r="M121" s="77"/>
      <c r="N121" s="77"/>
      <c r="O121" s="77"/>
      <c r="P121" s="77"/>
    </row>
    <row r="122" spans="1:16" s="39" customFormat="1" ht="60">
      <c r="A122" s="126">
        <f>A120+1</f>
        <v>89</v>
      </c>
      <c r="B122" s="96" t="s">
        <v>185</v>
      </c>
      <c r="C122" s="163" t="s">
        <v>296</v>
      </c>
      <c r="D122" s="97" t="s">
        <v>183</v>
      </c>
      <c r="E122" s="109">
        <v>76</v>
      </c>
      <c r="F122" s="121"/>
      <c r="G122" s="113"/>
      <c r="H122" s="113"/>
      <c r="I122" s="113"/>
      <c r="J122" s="117"/>
      <c r="K122" s="118"/>
      <c r="L122" s="77"/>
      <c r="M122" s="77"/>
      <c r="N122" s="77"/>
      <c r="O122" s="77"/>
      <c r="P122" s="77"/>
    </row>
    <row r="123" spans="1:16" s="39" customFormat="1" ht="60">
      <c r="A123" s="126">
        <f>A121+1</f>
        <v>90</v>
      </c>
      <c r="B123" s="96" t="s">
        <v>185</v>
      </c>
      <c r="C123" s="163" t="s">
        <v>297</v>
      </c>
      <c r="D123" s="97" t="s">
        <v>184</v>
      </c>
      <c r="E123" s="109">
        <v>438</v>
      </c>
      <c r="F123" s="121"/>
      <c r="G123" s="113"/>
      <c r="H123" s="113"/>
      <c r="I123" s="113"/>
      <c r="J123" s="117"/>
      <c r="K123" s="118"/>
      <c r="L123" s="77"/>
      <c r="M123" s="77"/>
      <c r="N123" s="77"/>
      <c r="O123" s="77"/>
      <c r="P123" s="77"/>
    </row>
    <row r="124" spans="1:16" s="39" customFormat="1" ht="48">
      <c r="A124" s="126">
        <f>A122+1</f>
        <v>90</v>
      </c>
      <c r="B124" s="96" t="s">
        <v>185</v>
      </c>
      <c r="C124" s="163" t="s">
        <v>298</v>
      </c>
      <c r="D124" s="97" t="s">
        <v>183</v>
      </c>
      <c r="E124" s="109">
        <v>38</v>
      </c>
      <c r="F124" s="121"/>
      <c r="G124" s="113"/>
      <c r="H124" s="113"/>
      <c r="I124" s="113"/>
      <c r="J124" s="117"/>
      <c r="K124" s="118"/>
      <c r="L124" s="77"/>
      <c r="M124" s="77"/>
      <c r="N124" s="77"/>
      <c r="O124" s="77"/>
      <c r="P124" s="77"/>
    </row>
    <row r="125" spans="1:16" s="39" customFormat="1" ht="36">
      <c r="A125" s="126">
        <f>A123+1</f>
        <v>91</v>
      </c>
      <c r="B125" s="96" t="s">
        <v>185</v>
      </c>
      <c r="C125" s="163" t="s">
        <v>299</v>
      </c>
      <c r="D125" s="97" t="s">
        <v>183</v>
      </c>
      <c r="E125" s="109">
        <v>76</v>
      </c>
      <c r="F125" s="121"/>
      <c r="G125" s="113"/>
      <c r="H125" s="113"/>
      <c r="I125" s="113"/>
      <c r="J125" s="117"/>
      <c r="K125" s="118"/>
      <c r="L125" s="77"/>
      <c r="M125" s="77"/>
      <c r="N125" s="77"/>
      <c r="O125" s="77"/>
      <c r="P125" s="77"/>
    </row>
    <row r="126" spans="1:16" s="39" customFormat="1" ht="48">
      <c r="A126" s="126">
        <f>A125+1</f>
        <v>92</v>
      </c>
      <c r="B126" s="96" t="s">
        <v>185</v>
      </c>
      <c r="C126" s="163" t="s">
        <v>300</v>
      </c>
      <c r="D126" s="97" t="s">
        <v>183</v>
      </c>
      <c r="E126" s="109">
        <v>1</v>
      </c>
      <c r="F126" s="121"/>
      <c r="G126" s="113"/>
      <c r="H126" s="113"/>
      <c r="I126" s="113"/>
      <c r="J126" s="117"/>
      <c r="K126" s="118"/>
      <c r="L126" s="77"/>
      <c r="M126" s="77"/>
      <c r="N126" s="77"/>
      <c r="O126" s="77"/>
      <c r="P126" s="77"/>
    </row>
    <row r="127" spans="1:16" s="39" customFormat="1" ht="36">
      <c r="A127" s="126">
        <f>A126+1</f>
        <v>93</v>
      </c>
      <c r="B127" s="96" t="s">
        <v>185</v>
      </c>
      <c r="C127" s="163" t="s">
        <v>301</v>
      </c>
      <c r="D127" s="97" t="s">
        <v>184</v>
      </c>
      <c r="E127" s="109">
        <v>92</v>
      </c>
      <c r="F127" s="121"/>
      <c r="G127" s="113"/>
      <c r="H127" s="113"/>
      <c r="I127" s="113"/>
      <c r="J127" s="117"/>
      <c r="K127" s="118"/>
      <c r="L127" s="77"/>
      <c r="M127" s="77"/>
      <c r="N127" s="77"/>
      <c r="O127" s="77"/>
      <c r="P127" s="77"/>
    </row>
    <row r="128" spans="1:16" s="39" customFormat="1" ht="36">
      <c r="A128" s="126">
        <f>A127+1</f>
        <v>94</v>
      </c>
      <c r="B128" s="96" t="s">
        <v>185</v>
      </c>
      <c r="C128" s="163" t="s">
        <v>302</v>
      </c>
      <c r="D128" s="97" t="s">
        <v>184</v>
      </c>
      <c r="E128" s="109">
        <v>92</v>
      </c>
      <c r="F128" s="121"/>
      <c r="G128" s="113"/>
      <c r="H128" s="113"/>
      <c r="I128" s="113"/>
      <c r="J128" s="117"/>
      <c r="K128" s="118"/>
      <c r="L128" s="77"/>
      <c r="M128" s="77"/>
      <c r="N128" s="77"/>
      <c r="O128" s="77"/>
      <c r="P128" s="77"/>
    </row>
    <row r="129" spans="1:16" s="39" customFormat="1" ht="36">
      <c r="A129" s="126">
        <f>A128+1</f>
        <v>95</v>
      </c>
      <c r="B129" s="96" t="s">
        <v>185</v>
      </c>
      <c r="C129" s="163" t="s">
        <v>303</v>
      </c>
      <c r="D129" s="97" t="s">
        <v>288</v>
      </c>
      <c r="E129" s="109">
        <v>1</v>
      </c>
      <c r="F129" s="121"/>
      <c r="G129" s="113"/>
      <c r="H129" s="113"/>
      <c r="I129" s="113"/>
      <c r="J129" s="117"/>
      <c r="K129" s="118"/>
      <c r="L129" s="77"/>
      <c r="M129" s="77"/>
      <c r="N129" s="77"/>
      <c r="O129" s="77"/>
      <c r="P129" s="77"/>
    </row>
    <row r="130" spans="1:16" s="39" customFormat="1" ht="12">
      <c r="A130" s="57"/>
      <c r="B130" s="57"/>
      <c r="C130" s="225" t="s">
        <v>304</v>
      </c>
      <c r="D130" s="225"/>
      <c r="E130" s="225"/>
      <c r="F130" s="226"/>
      <c r="G130" s="226"/>
      <c r="H130" s="226"/>
      <c r="I130" s="226"/>
      <c r="J130" s="226"/>
      <c r="K130" s="226"/>
      <c r="L130" s="226"/>
      <c r="M130" s="226"/>
      <c r="N130" s="226"/>
      <c r="O130" s="226"/>
      <c r="P130" s="226"/>
    </row>
    <row r="131" spans="1:16" s="39" customFormat="1" ht="156">
      <c r="A131" s="126">
        <f>A129+1</f>
        <v>96</v>
      </c>
      <c r="B131" s="96" t="s">
        <v>185</v>
      </c>
      <c r="C131" s="163" t="s">
        <v>305</v>
      </c>
      <c r="D131" s="97" t="s">
        <v>183</v>
      </c>
      <c r="E131" s="109">
        <v>5</v>
      </c>
      <c r="F131" s="121"/>
      <c r="G131" s="113"/>
      <c r="H131" s="113"/>
      <c r="I131" s="113"/>
      <c r="J131" s="117"/>
      <c r="K131" s="118"/>
      <c r="L131" s="77"/>
      <c r="M131" s="77"/>
      <c r="N131" s="77"/>
      <c r="O131" s="77"/>
      <c r="P131" s="77"/>
    </row>
    <row r="132" spans="1:17" s="60" customFormat="1" ht="12">
      <c r="A132" s="227" t="s">
        <v>57</v>
      </c>
      <c r="B132" s="227"/>
      <c r="C132" s="228" t="str">
        <f>A72</f>
        <v>CEĻA APRĪKOJUMS UN LABIEKĀRTOJUMS</v>
      </c>
      <c r="D132" s="229"/>
      <c r="E132" s="229"/>
      <c r="F132" s="229"/>
      <c r="G132" s="229"/>
      <c r="H132" s="229"/>
      <c r="I132" s="229"/>
      <c r="J132" s="229"/>
      <c r="K132" s="229"/>
      <c r="L132" s="160"/>
      <c r="M132" s="160"/>
      <c r="N132" s="160"/>
      <c r="O132" s="160"/>
      <c r="P132" s="160"/>
      <c r="Q132" s="150"/>
    </row>
    <row r="133" spans="1:16" s="39" customFormat="1" ht="12">
      <c r="A133" s="224" t="s">
        <v>313</v>
      </c>
      <c r="B133" s="224"/>
      <c r="C133" s="224"/>
      <c r="D133" s="224"/>
      <c r="E133" s="224"/>
      <c r="F133" s="224"/>
      <c r="G133" s="224"/>
      <c r="H133" s="224"/>
      <c r="I133" s="224"/>
      <c r="J133" s="224"/>
      <c r="K133" s="224"/>
      <c r="L133" s="224"/>
      <c r="M133" s="224"/>
      <c r="N133" s="224"/>
      <c r="O133" s="224"/>
      <c r="P133" s="224"/>
    </row>
    <row r="134" spans="1:18" s="39" customFormat="1" ht="60">
      <c r="A134" s="126">
        <f>A131+1</f>
        <v>97</v>
      </c>
      <c r="B134" s="96" t="s">
        <v>185</v>
      </c>
      <c r="C134" s="163" t="s">
        <v>306</v>
      </c>
      <c r="D134" s="97" t="s">
        <v>187</v>
      </c>
      <c r="E134" s="109">
        <v>87.6</v>
      </c>
      <c r="F134" s="59"/>
      <c r="G134" s="59"/>
      <c r="H134" s="59"/>
      <c r="I134" s="61"/>
      <c r="J134" s="125"/>
      <c r="K134" s="118"/>
      <c r="L134" s="77"/>
      <c r="M134" s="77"/>
      <c r="N134" s="77"/>
      <c r="O134" s="77"/>
      <c r="P134" s="77"/>
      <c r="R134" s="162"/>
    </row>
    <row r="135" spans="1:18" s="39" customFormat="1" ht="36">
      <c r="A135" s="126">
        <f aca="true" t="shared" si="5" ref="A135:A140">A134+1</f>
        <v>98</v>
      </c>
      <c r="B135" s="96" t="s">
        <v>185</v>
      </c>
      <c r="C135" s="163" t="s">
        <v>309</v>
      </c>
      <c r="D135" s="97" t="s">
        <v>183</v>
      </c>
      <c r="E135" s="109">
        <v>42</v>
      </c>
      <c r="F135" s="121"/>
      <c r="G135" s="113"/>
      <c r="H135" s="113"/>
      <c r="I135" s="113"/>
      <c r="J135" s="117"/>
      <c r="K135" s="118"/>
      <c r="L135" s="77"/>
      <c r="M135" s="77"/>
      <c r="N135" s="77"/>
      <c r="O135" s="77"/>
      <c r="P135" s="77"/>
      <c r="R135" s="162"/>
    </row>
    <row r="136" spans="1:18" s="39" customFormat="1" ht="36">
      <c r="A136" s="126">
        <f t="shared" si="5"/>
        <v>99</v>
      </c>
      <c r="B136" s="96" t="s">
        <v>185</v>
      </c>
      <c r="C136" s="163" t="s">
        <v>308</v>
      </c>
      <c r="D136" s="97" t="s">
        <v>183</v>
      </c>
      <c r="E136" s="109">
        <v>12</v>
      </c>
      <c r="F136" s="121"/>
      <c r="G136" s="113"/>
      <c r="H136" s="113"/>
      <c r="I136" s="113"/>
      <c r="J136" s="117"/>
      <c r="K136" s="118"/>
      <c r="L136" s="77"/>
      <c r="M136" s="77"/>
      <c r="N136" s="77"/>
      <c r="O136" s="77"/>
      <c r="P136" s="77"/>
      <c r="R136" s="162"/>
    </row>
    <row r="137" spans="1:16" s="39" customFormat="1" ht="36">
      <c r="A137" s="126">
        <f t="shared" si="5"/>
        <v>100</v>
      </c>
      <c r="B137" s="96" t="s">
        <v>185</v>
      </c>
      <c r="C137" s="163" t="s">
        <v>307</v>
      </c>
      <c r="D137" s="97" t="s">
        <v>183</v>
      </c>
      <c r="E137" s="109">
        <v>7</v>
      </c>
      <c r="F137" s="121"/>
      <c r="G137" s="113"/>
      <c r="H137" s="113"/>
      <c r="I137" s="113"/>
      <c r="J137" s="117"/>
      <c r="K137" s="118"/>
      <c r="L137" s="77"/>
      <c r="M137" s="77"/>
      <c r="N137" s="77"/>
      <c r="O137" s="77"/>
      <c r="P137" s="77"/>
    </row>
    <row r="138" spans="1:16" s="39" customFormat="1" ht="60">
      <c r="A138" s="126">
        <f t="shared" si="5"/>
        <v>101</v>
      </c>
      <c r="B138" s="96" t="s">
        <v>185</v>
      </c>
      <c r="C138" s="163" t="s">
        <v>310</v>
      </c>
      <c r="D138" s="97" t="s">
        <v>183</v>
      </c>
      <c r="E138" s="109">
        <v>3</v>
      </c>
      <c r="F138" s="121"/>
      <c r="G138" s="113"/>
      <c r="H138" s="113"/>
      <c r="I138" s="113"/>
      <c r="J138" s="117"/>
      <c r="K138" s="118"/>
      <c r="L138" s="77"/>
      <c r="M138" s="77"/>
      <c r="N138" s="77"/>
      <c r="O138" s="77"/>
      <c r="P138" s="77"/>
    </row>
    <row r="139" spans="1:16" s="39" customFormat="1" ht="36">
      <c r="A139" s="126">
        <f t="shared" si="5"/>
        <v>102</v>
      </c>
      <c r="B139" s="96" t="s">
        <v>185</v>
      </c>
      <c r="C139" s="163" t="s">
        <v>311</v>
      </c>
      <c r="D139" s="97" t="s">
        <v>183</v>
      </c>
      <c r="E139" s="109">
        <v>12</v>
      </c>
      <c r="F139" s="121"/>
      <c r="G139" s="113"/>
      <c r="H139" s="113"/>
      <c r="I139" s="113"/>
      <c r="J139" s="117"/>
      <c r="K139" s="118"/>
      <c r="L139" s="77"/>
      <c r="M139" s="77"/>
      <c r="N139" s="77"/>
      <c r="O139" s="77"/>
      <c r="P139" s="77"/>
    </row>
    <row r="140" spans="1:16" s="60" customFormat="1" ht="36">
      <c r="A140" s="126">
        <f t="shared" si="5"/>
        <v>103</v>
      </c>
      <c r="B140" s="96" t="s">
        <v>185</v>
      </c>
      <c r="C140" s="163" t="s">
        <v>312</v>
      </c>
      <c r="D140" s="97" t="s">
        <v>157</v>
      </c>
      <c r="E140" s="109">
        <v>65</v>
      </c>
      <c r="F140" s="59"/>
      <c r="G140" s="59"/>
      <c r="H140" s="59"/>
      <c r="I140" s="61"/>
      <c r="J140" s="125"/>
      <c r="K140" s="118"/>
      <c r="L140" s="77"/>
      <c r="M140" s="77"/>
      <c r="N140" s="77"/>
      <c r="O140" s="77"/>
      <c r="P140" s="77"/>
    </row>
    <row r="141" spans="1:18" s="60" customFormat="1" ht="12">
      <c r="A141" s="227" t="s">
        <v>57</v>
      </c>
      <c r="B141" s="227"/>
      <c r="C141" s="228" t="str">
        <f>A133</f>
        <v>APSTĀDĪJUMI</v>
      </c>
      <c r="D141" s="229"/>
      <c r="E141" s="229"/>
      <c r="F141" s="229"/>
      <c r="G141" s="229"/>
      <c r="H141" s="229"/>
      <c r="I141" s="229"/>
      <c r="J141" s="229"/>
      <c r="K141" s="229"/>
      <c r="L141" s="160"/>
      <c r="M141" s="160"/>
      <c r="N141" s="160"/>
      <c r="O141" s="160"/>
      <c r="P141" s="160"/>
      <c r="Q141" s="150"/>
      <c r="R141" s="150"/>
    </row>
    <row r="142" spans="1:16" s="39" customFormat="1" ht="12">
      <c r="A142" s="224" t="s">
        <v>314</v>
      </c>
      <c r="B142" s="224"/>
      <c r="C142" s="224"/>
      <c r="D142" s="224"/>
      <c r="E142" s="224"/>
      <c r="F142" s="224"/>
      <c r="G142" s="224"/>
      <c r="H142" s="224"/>
      <c r="I142" s="224"/>
      <c r="J142" s="224"/>
      <c r="K142" s="224"/>
      <c r="L142" s="224"/>
      <c r="M142" s="224"/>
      <c r="N142" s="224"/>
      <c r="O142" s="224"/>
      <c r="P142" s="224"/>
    </row>
    <row r="143" spans="1:16" s="60" customFormat="1" ht="60">
      <c r="A143" s="126">
        <f>A140+1</f>
        <v>104</v>
      </c>
      <c r="B143" s="96" t="s">
        <v>185</v>
      </c>
      <c r="C143" s="163" t="s">
        <v>315</v>
      </c>
      <c r="D143" s="168" t="s">
        <v>186</v>
      </c>
      <c r="E143" s="120">
        <v>65</v>
      </c>
      <c r="F143" s="98"/>
      <c r="G143" s="59"/>
      <c r="H143" s="59"/>
      <c r="I143" s="59"/>
      <c r="J143" s="125"/>
      <c r="K143" s="114"/>
      <c r="L143" s="77"/>
      <c r="M143" s="77"/>
      <c r="N143" s="77"/>
      <c r="O143" s="77"/>
      <c r="P143" s="77"/>
    </row>
    <row r="144" spans="1:18" s="60" customFormat="1" ht="12">
      <c r="A144" s="227" t="s">
        <v>57</v>
      </c>
      <c r="B144" s="227"/>
      <c r="C144" s="228" t="str">
        <f>A142</f>
        <v>LIETUS ŪDENS KANALIZĀCIJAS IZPLŪDES GALA NOSTIPRINĀŠANA</v>
      </c>
      <c r="D144" s="229"/>
      <c r="E144" s="229"/>
      <c r="F144" s="229"/>
      <c r="G144" s="229"/>
      <c r="H144" s="229"/>
      <c r="I144" s="229"/>
      <c r="J144" s="229"/>
      <c r="K144" s="229"/>
      <c r="L144" s="160"/>
      <c r="M144" s="160"/>
      <c r="N144" s="160"/>
      <c r="O144" s="160"/>
      <c r="P144" s="160"/>
      <c r="Q144" s="150"/>
      <c r="R144" s="150"/>
    </row>
    <row r="145" spans="1:16" s="39" customFormat="1" ht="12">
      <c r="A145" s="232" t="s">
        <v>189</v>
      </c>
      <c r="B145" s="233"/>
      <c r="C145" s="233"/>
      <c r="D145" s="233"/>
      <c r="E145" s="233"/>
      <c r="F145" s="233"/>
      <c r="G145" s="233"/>
      <c r="H145" s="233"/>
      <c r="I145" s="233"/>
      <c r="J145" s="233"/>
      <c r="K145" s="234"/>
      <c r="L145" s="127"/>
      <c r="M145" s="127"/>
      <c r="N145" s="127"/>
      <c r="O145" s="127"/>
      <c r="P145" s="127"/>
    </row>
    <row r="146" spans="1:16" s="39" customFormat="1" ht="12">
      <c r="A146" s="243" t="s">
        <v>90</v>
      </c>
      <c r="B146" s="243"/>
      <c r="C146" s="243"/>
      <c r="D146" s="243"/>
      <c r="E146" s="243"/>
      <c r="F146" s="243"/>
      <c r="G146" s="243"/>
      <c r="H146" s="243"/>
      <c r="I146" s="243"/>
      <c r="J146" s="243"/>
      <c r="K146" s="244"/>
      <c r="L146" s="131"/>
      <c r="M146" s="130"/>
      <c r="N146" s="130"/>
      <c r="O146" s="130"/>
      <c r="P146" s="128"/>
    </row>
    <row r="147" spans="1:16" s="39" customFormat="1" ht="12">
      <c r="A147" s="240" t="str">
        <f>A2</f>
        <v>Teritorijas sadaļa, sporta laukumu aprīkojums</v>
      </c>
      <c r="B147" s="241"/>
      <c r="C147" s="241"/>
      <c r="D147" s="241"/>
      <c r="E147" s="241"/>
      <c r="F147" s="241"/>
      <c r="G147" s="241"/>
      <c r="H147" s="241"/>
      <c r="I147" s="241"/>
      <c r="J147" s="241"/>
      <c r="K147" s="241"/>
      <c r="L147" s="242"/>
      <c r="M147" s="129"/>
      <c r="N147" s="129"/>
      <c r="O147" s="129"/>
      <c r="P147" s="129"/>
    </row>
    <row r="148" spans="1:16" s="39" customFormat="1" ht="12">
      <c r="A148" s="62"/>
      <c r="B148" s="62"/>
      <c r="C148" s="62"/>
      <c r="D148" s="62"/>
      <c r="E148" s="62"/>
      <c r="F148" s="62"/>
      <c r="G148" s="62"/>
      <c r="H148" s="62"/>
      <c r="I148" s="62"/>
      <c r="J148" s="62"/>
      <c r="K148" s="62"/>
      <c r="L148" s="62"/>
      <c r="M148" s="54"/>
      <c r="N148" s="54"/>
      <c r="O148" s="54"/>
      <c r="P148" s="54"/>
    </row>
    <row r="149" spans="1:16" s="39" customFormat="1" ht="17.25" customHeight="1">
      <c r="A149" s="51"/>
      <c r="B149" s="133" t="s">
        <v>75</v>
      </c>
      <c r="C149" s="134"/>
      <c r="D149" s="135"/>
      <c r="E149" s="135"/>
      <c r="F149" s="136"/>
      <c r="G149" s="51"/>
      <c r="H149" s="51"/>
      <c r="I149" s="51"/>
      <c r="J149" s="51"/>
      <c r="K149" s="51"/>
      <c r="L149" s="51"/>
      <c r="M149" s="54"/>
      <c r="N149" s="54"/>
      <c r="O149" s="54"/>
      <c r="P149" s="54"/>
    </row>
    <row r="150" spans="1:16" s="39" customFormat="1" ht="15" customHeight="1">
      <c r="A150" s="51"/>
      <c r="B150" s="236" t="s">
        <v>76</v>
      </c>
      <c r="C150" s="236"/>
      <c r="D150" s="236"/>
      <c r="E150" s="236"/>
      <c r="F150" s="236"/>
      <c r="G150" s="236"/>
      <c r="H150" s="236"/>
      <c r="I150" s="236"/>
      <c r="J150" s="236"/>
      <c r="K150" s="236"/>
      <c r="L150" s="236"/>
      <c r="M150" s="236"/>
      <c r="N150" s="54"/>
      <c r="O150" s="54"/>
      <c r="P150" s="54"/>
    </row>
    <row r="151" spans="1:16" s="39" customFormat="1" ht="12.75">
      <c r="A151" s="51"/>
      <c r="B151" s="230" t="s">
        <v>146</v>
      </c>
      <c r="C151" s="230"/>
      <c r="D151" s="230"/>
      <c r="E151" s="230"/>
      <c r="F151" s="230"/>
      <c r="G151" s="230"/>
      <c r="H151" s="230"/>
      <c r="I151" s="230"/>
      <c r="J151" s="230"/>
      <c r="K151" s="230"/>
      <c r="L151" s="230"/>
      <c r="M151" s="230"/>
      <c r="N151" s="54"/>
      <c r="O151" s="54"/>
      <c r="P151" s="54"/>
    </row>
    <row r="152" spans="1:16" s="39" customFormat="1" ht="12.75">
      <c r="A152" s="51"/>
      <c r="B152" s="230" t="s">
        <v>147</v>
      </c>
      <c r="C152" s="230"/>
      <c r="D152" s="230"/>
      <c r="E152" s="230"/>
      <c r="F152" s="230"/>
      <c r="G152" s="51"/>
      <c r="H152" s="51"/>
      <c r="I152" s="51"/>
      <c r="J152" s="51"/>
      <c r="K152" s="51"/>
      <c r="L152" s="51"/>
      <c r="M152" s="54"/>
      <c r="N152" s="54"/>
      <c r="O152" s="54"/>
      <c r="P152" s="54"/>
    </row>
    <row r="153" spans="1:16" s="39" customFormat="1" ht="29.25" customHeight="1">
      <c r="A153" s="51"/>
      <c r="B153" s="230" t="s">
        <v>148</v>
      </c>
      <c r="C153" s="230"/>
      <c r="D153" s="230"/>
      <c r="E153" s="230"/>
      <c r="F153" s="230"/>
      <c r="G153" s="51"/>
      <c r="H153" s="51"/>
      <c r="I153" s="51"/>
      <c r="J153" s="51"/>
      <c r="K153" s="51"/>
      <c r="L153" s="51"/>
      <c r="M153" s="54"/>
      <c r="N153" s="54"/>
      <c r="O153" s="54"/>
      <c r="P153" s="54"/>
    </row>
    <row r="154" spans="1:16" s="39" customFormat="1" ht="12.75">
      <c r="A154" s="51"/>
      <c r="B154" s="230" t="s">
        <v>149</v>
      </c>
      <c r="C154" s="230"/>
      <c r="D154" s="230"/>
      <c r="E154" s="230"/>
      <c r="F154" s="230"/>
      <c r="G154" s="230"/>
      <c r="H154" s="230"/>
      <c r="I154" s="230"/>
      <c r="J154" s="230"/>
      <c r="K154" s="230"/>
      <c r="L154" s="230"/>
      <c r="M154" s="230"/>
      <c r="N154" s="54"/>
      <c r="O154" s="54"/>
      <c r="P154" s="54"/>
    </row>
    <row r="155" spans="1:16" s="39" customFormat="1" ht="12.75">
      <c r="A155" s="51"/>
      <c r="B155" s="230" t="s">
        <v>4</v>
      </c>
      <c r="C155" s="230"/>
      <c r="D155" s="230"/>
      <c r="E155" s="230"/>
      <c r="F155" s="230"/>
      <c r="G155" s="230"/>
      <c r="H155" s="230"/>
      <c r="I155" s="230"/>
      <c r="J155" s="230"/>
      <c r="K155" s="230"/>
      <c r="L155" s="230"/>
      <c r="M155" s="230"/>
      <c r="N155" s="54"/>
      <c r="O155" s="54"/>
      <c r="P155" s="54"/>
    </row>
    <row r="156" spans="1:16" s="39" customFormat="1" ht="12.75">
      <c r="A156" s="51"/>
      <c r="B156" s="138"/>
      <c r="C156" s="138"/>
      <c r="D156" s="138"/>
      <c r="E156" s="138"/>
      <c r="F156" s="138"/>
      <c r="G156" s="51"/>
      <c r="H156" s="51"/>
      <c r="I156" s="51"/>
      <c r="J156" s="51"/>
      <c r="K156" s="51"/>
      <c r="L156" s="51"/>
      <c r="M156" s="54"/>
      <c r="N156" s="54"/>
      <c r="O156" s="54"/>
      <c r="P156" s="54"/>
    </row>
    <row r="157" spans="1:16" s="39" customFormat="1" ht="12">
      <c r="A157" s="63"/>
      <c r="B157" s="64"/>
      <c r="C157" s="45"/>
      <c r="D157" s="235"/>
      <c r="E157" s="235"/>
      <c r="F157" s="235"/>
      <c r="G157" s="235"/>
      <c r="H157" s="235"/>
      <c r="I157" s="235"/>
      <c r="J157" s="235"/>
      <c r="K157" s="235"/>
      <c r="L157" s="235"/>
      <c r="M157" s="65"/>
      <c r="N157" s="176"/>
      <c r="O157" s="176"/>
      <c r="P157" s="176"/>
    </row>
    <row r="158" spans="1:16" s="39" customFormat="1" ht="12">
      <c r="A158" s="63"/>
      <c r="B158" s="64"/>
      <c r="C158" s="45"/>
      <c r="D158" s="235"/>
      <c r="E158" s="235"/>
      <c r="F158" s="235"/>
      <c r="G158" s="235"/>
      <c r="H158" s="235"/>
      <c r="I158" s="235"/>
      <c r="J158" s="235"/>
      <c r="K158" s="235"/>
      <c r="L158" s="235"/>
      <c r="M158" s="65"/>
      <c r="N158" s="235"/>
      <c r="O158" s="235"/>
      <c r="P158" s="235"/>
    </row>
    <row r="159" spans="1:16" s="39" customFormat="1" ht="12">
      <c r="A159" s="63"/>
      <c r="B159" s="64"/>
      <c r="C159" s="45"/>
      <c r="D159" s="65"/>
      <c r="E159" s="65"/>
      <c r="F159" s="65"/>
      <c r="G159" s="65"/>
      <c r="H159" s="65"/>
      <c r="I159" s="65"/>
      <c r="J159" s="65"/>
      <c r="K159" s="65"/>
      <c r="L159" s="65"/>
      <c r="M159" s="65"/>
      <c r="N159" s="65"/>
      <c r="O159" s="65"/>
      <c r="P159" s="65"/>
    </row>
    <row r="160" spans="1:16" s="39" customFormat="1" ht="12">
      <c r="A160" s="63"/>
      <c r="B160" s="64"/>
      <c r="C160" s="45"/>
      <c r="D160" s="235"/>
      <c r="E160" s="235"/>
      <c r="F160" s="235"/>
      <c r="G160" s="235"/>
      <c r="H160" s="235"/>
      <c r="I160" s="235"/>
      <c r="J160" s="235"/>
      <c r="K160" s="235"/>
      <c r="L160" s="235"/>
      <c r="M160" s="65"/>
      <c r="N160" s="176"/>
      <c r="O160" s="176"/>
      <c r="P160" s="176"/>
    </row>
    <row r="161" spans="1:16" s="39" customFormat="1" ht="12">
      <c r="A161" s="63"/>
      <c r="B161" s="64"/>
      <c r="C161" s="45"/>
      <c r="D161" s="235"/>
      <c r="E161" s="235"/>
      <c r="F161" s="235"/>
      <c r="G161" s="178"/>
      <c r="H161" s="178"/>
      <c r="I161" s="178"/>
      <c r="J161" s="178"/>
      <c r="K161" s="178"/>
      <c r="L161" s="178"/>
      <c r="M161" s="65"/>
      <c r="N161" s="235"/>
      <c r="O161" s="235"/>
      <c r="P161" s="235"/>
    </row>
    <row r="162" spans="1:16" s="39" customFormat="1" ht="12.75">
      <c r="A162" s="34"/>
      <c r="B162" s="38"/>
      <c r="C162" s="38"/>
      <c r="D162" s="38"/>
      <c r="E162" s="38"/>
      <c r="F162" s="38"/>
      <c r="G162" s="38"/>
      <c r="H162" s="38"/>
      <c r="I162" s="38"/>
      <c r="J162" s="38"/>
      <c r="K162" s="38"/>
      <c r="L162" s="38"/>
      <c r="M162" s="38"/>
      <c r="N162" s="38"/>
      <c r="O162" s="38"/>
      <c r="P162" s="38"/>
    </row>
    <row r="163" spans="1:16" s="39" customFormat="1" ht="12.75">
      <c r="A163" s="34"/>
      <c r="B163" s="38"/>
      <c r="C163" s="38"/>
      <c r="D163" s="38"/>
      <c r="E163" s="38"/>
      <c r="F163" s="38"/>
      <c r="G163" s="38"/>
      <c r="H163" s="38"/>
      <c r="I163" s="38"/>
      <c r="J163" s="38"/>
      <c r="K163" s="38"/>
      <c r="L163" s="38"/>
      <c r="M163" s="38"/>
      <c r="N163" s="38"/>
      <c r="O163" s="38"/>
      <c r="P163" s="38"/>
    </row>
    <row r="164" spans="1:16" s="39" customFormat="1" ht="12.75">
      <c r="A164" s="34"/>
      <c r="B164" s="38"/>
      <c r="C164" s="38"/>
      <c r="D164" s="38"/>
      <c r="E164" s="38"/>
      <c r="F164" s="38"/>
      <c r="G164" s="38"/>
      <c r="H164" s="38"/>
      <c r="I164" s="38"/>
      <c r="J164" s="38"/>
      <c r="K164" s="38"/>
      <c r="L164" s="38"/>
      <c r="M164" s="38"/>
      <c r="N164" s="38"/>
      <c r="O164" s="38"/>
      <c r="P164" s="38"/>
    </row>
    <row r="165" spans="1:16" s="39" customFormat="1" ht="12.75">
      <c r="A165" s="34"/>
      <c r="B165" s="38"/>
      <c r="C165" s="38"/>
      <c r="D165" s="38"/>
      <c r="E165" s="38"/>
      <c r="F165" s="38"/>
      <c r="G165" s="38"/>
      <c r="H165" s="38"/>
      <c r="I165" s="38"/>
      <c r="J165" s="38"/>
      <c r="K165" s="38"/>
      <c r="L165" s="38"/>
      <c r="M165" s="38"/>
      <c r="N165" s="38"/>
      <c r="O165" s="38"/>
      <c r="P165" s="38"/>
    </row>
    <row r="166" spans="1:16" s="39" customFormat="1" ht="12.75">
      <c r="A166" s="34"/>
      <c r="B166" s="38"/>
      <c r="C166" s="38"/>
      <c r="D166" s="38"/>
      <c r="E166" s="38"/>
      <c r="F166" s="38"/>
      <c r="G166" s="38"/>
      <c r="H166" s="38"/>
      <c r="I166" s="38"/>
      <c r="J166" s="38"/>
      <c r="K166" s="38"/>
      <c r="L166" s="38"/>
      <c r="M166" s="38"/>
      <c r="N166" s="38"/>
      <c r="O166" s="38"/>
      <c r="P166" s="38"/>
    </row>
    <row r="167" spans="1:16" s="39" customFormat="1" ht="12.75">
      <c r="A167" s="34"/>
      <c r="B167" s="38"/>
      <c r="C167" s="38"/>
      <c r="D167" s="38"/>
      <c r="E167" s="38"/>
      <c r="F167" s="38"/>
      <c r="G167" s="38"/>
      <c r="H167" s="38"/>
      <c r="I167" s="38"/>
      <c r="J167" s="38"/>
      <c r="K167" s="38"/>
      <c r="L167" s="38"/>
      <c r="M167" s="38"/>
      <c r="N167" s="38"/>
      <c r="O167" s="38"/>
      <c r="P167" s="38"/>
    </row>
    <row r="168" spans="1:16" s="39" customFormat="1" ht="12.75">
      <c r="A168" s="34"/>
      <c r="B168" s="38"/>
      <c r="C168" s="38"/>
      <c r="D168" s="38"/>
      <c r="E168" s="38"/>
      <c r="F168" s="38"/>
      <c r="G168" s="38"/>
      <c r="H168" s="38"/>
      <c r="I168" s="38"/>
      <c r="J168" s="38"/>
      <c r="K168" s="38"/>
      <c r="L168" s="38"/>
      <c r="M168" s="38"/>
      <c r="N168" s="38"/>
      <c r="O168" s="38"/>
      <c r="P168" s="38"/>
    </row>
    <row r="169" spans="1:16" s="39" customFormat="1" ht="12.75">
      <c r="A169" s="34"/>
      <c r="B169" s="38"/>
      <c r="C169" s="38"/>
      <c r="D169" s="38"/>
      <c r="E169" s="38"/>
      <c r="F169" s="38"/>
      <c r="G169" s="38"/>
      <c r="H169" s="38"/>
      <c r="I169" s="38"/>
      <c r="J169" s="38"/>
      <c r="K169" s="38"/>
      <c r="L169" s="38"/>
      <c r="M169" s="38"/>
      <c r="N169" s="38"/>
      <c r="O169" s="38"/>
      <c r="P169" s="38"/>
    </row>
    <row r="170" spans="1:16" s="39" customFormat="1" ht="12.75">
      <c r="A170" s="34"/>
      <c r="B170" s="38"/>
      <c r="C170" s="38"/>
      <c r="D170" s="38"/>
      <c r="E170" s="38"/>
      <c r="F170" s="38"/>
      <c r="G170" s="38"/>
      <c r="H170" s="38"/>
      <c r="I170" s="38"/>
      <c r="J170" s="38"/>
      <c r="K170" s="38"/>
      <c r="L170" s="38"/>
      <c r="M170" s="38"/>
      <c r="N170" s="38"/>
      <c r="O170" s="38"/>
      <c r="P170" s="38"/>
    </row>
    <row r="171" spans="1:16" s="39" customFormat="1" ht="12.75">
      <c r="A171" s="34"/>
      <c r="B171" s="38"/>
      <c r="C171" s="38"/>
      <c r="D171" s="38"/>
      <c r="E171" s="38"/>
      <c r="F171" s="38"/>
      <c r="G171" s="38"/>
      <c r="H171" s="38"/>
      <c r="I171" s="38"/>
      <c r="J171" s="38"/>
      <c r="K171" s="38"/>
      <c r="L171" s="38"/>
      <c r="M171" s="38"/>
      <c r="N171" s="38"/>
      <c r="O171" s="38"/>
      <c r="P171" s="38"/>
    </row>
    <row r="172" spans="1:16" s="39" customFormat="1" ht="12.75">
      <c r="A172" s="34"/>
      <c r="B172" s="38"/>
      <c r="C172" s="38"/>
      <c r="D172" s="38"/>
      <c r="E172" s="38"/>
      <c r="F172" s="38"/>
      <c r="G172" s="38"/>
      <c r="H172" s="38"/>
      <c r="I172" s="38"/>
      <c r="J172" s="38"/>
      <c r="K172" s="38"/>
      <c r="L172" s="38"/>
      <c r="M172" s="38"/>
      <c r="N172" s="38"/>
      <c r="O172" s="38"/>
      <c r="P172" s="38"/>
    </row>
    <row r="173" spans="1:16" s="60" customFormat="1" ht="12.75">
      <c r="A173" s="34"/>
      <c r="B173" s="38"/>
      <c r="C173" s="38"/>
      <c r="D173" s="38"/>
      <c r="E173" s="38"/>
      <c r="F173" s="38"/>
      <c r="G173" s="38"/>
      <c r="H173" s="38"/>
      <c r="I173" s="38"/>
      <c r="J173" s="38"/>
      <c r="K173" s="38"/>
      <c r="L173" s="38"/>
      <c r="M173" s="38"/>
      <c r="N173" s="38"/>
      <c r="O173" s="38"/>
      <c r="P173" s="38"/>
    </row>
    <row r="174" spans="1:16" s="39" customFormat="1" ht="12.75">
      <c r="A174" s="34"/>
      <c r="B174" s="38"/>
      <c r="C174" s="38"/>
      <c r="D174" s="38"/>
      <c r="E174" s="38"/>
      <c r="F174" s="38"/>
      <c r="G174" s="38"/>
      <c r="H174" s="38"/>
      <c r="I174" s="38"/>
      <c r="J174" s="38"/>
      <c r="K174" s="38"/>
      <c r="L174" s="38"/>
      <c r="M174" s="38"/>
      <c r="N174" s="38"/>
      <c r="O174" s="38"/>
      <c r="P174" s="38"/>
    </row>
    <row r="175" spans="1:16" s="39" customFormat="1" ht="12.75">
      <c r="A175" s="34"/>
      <c r="B175" s="38"/>
      <c r="C175" s="38"/>
      <c r="D175" s="38"/>
      <c r="E175" s="38"/>
      <c r="F175" s="38"/>
      <c r="G175" s="38"/>
      <c r="H175" s="38"/>
      <c r="I175" s="38"/>
      <c r="J175" s="38"/>
      <c r="K175" s="38"/>
      <c r="L175" s="38"/>
      <c r="M175" s="38"/>
      <c r="N175" s="38"/>
      <c r="O175" s="38"/>
      <c r="P175" s="38"/>
    </row>
    <row r="176" spans="1:16" s="39" customFormat="1" ht="12.75">
      <c r="A176" s="34"/>
      <c r="B176" s="38"/>
      <c r="C176" s="38"/>
      <c r="D176" s="38"/>
      <c r="E176" s="38"/>
      <c r="F176" s="38"/>
      <c r="G176" s="38"/>
      <c r="H176" s="38"/>
      <c r="I176" s="38"/>
      <c r="J176" s="38"/>
      <c r="K176" s="38"/>
      <c r="L176" s="38"/>
      <c r="M176" s="38"/>
      <c r="N176" s="38"/>
      <c r="O176" s="38"/>
      <c r="P176" s="38"/>
    </row>
    <row r="177" spans="1:16" s="39" customFormat="1" ht="12.75">
      <c r="A177" s="34"/>
      <c r="B177" s="38"/>
      <c r="C177" s="38"/>
      <c r="D177" s="38"/>
      <c r="E177" s="38"/>
      <c r="F177" s="38"/>
      <c r="G177" s="38"/>
      <c r="H177" s="38"/>
      <c r="I177" s="38"/>
      <c r="J177" s="38"/>
      <c r="K177" s="38"/>
      <c r="L177" s="38"/>
      <c r="M177" s="38"/>
      <c r="N177" s="38"/>
      <c r="O177" s="38"/>
      <c r="P177" s="38"/>
    </row>
    <row r="178" spans="1:16" s="39" customFormat="1" ht="12.75">
      <c r="A178" s="34"/>
      <c r="B178" s="38"/>
      <c r="C178" s="38"/>
      <c r="D178" s="38"/>
      <c r="E178" s="38"/>
      <c r="F178" s="38"/>
      <c r="G178" s="38"/>
      <c r="H178" s="38"/>
      <c r="I178" s="38"/>
      <c r="J178" s="38"/>
      <c r="K178" s="38"/>
      <c r="L178" s="38"/>
      <c r="M178" s="38"/>
      <c r="N178" s="38"/>
      <c r="O178" s="38"/>
      <c r="P178" s="38"/>
    </row>
    <row r="179" spans="1:16" s="39" customFormat="1" ht="12.75">
      <c r="A179" s="34"/>
      <c r="B179" s="38"/>
      <c r="C179" s="38"/>
      <c r="D179" s="38"/>
      <c r="E179" s="38"/>
      <c r="F179" s="38"/>
      <c r="G179" s="38"/>
      <c r="H179" s="38"/>
      <c r="I179" s="38"/>
      <c r="J179" s="38"/>
      <c r="K179" s="38"/>
      <c r="L179" s="38"/>
      <c r="M179" s="38"/>
      <c r="N179" s="38"/>
      <c r="O179" s="38"/>
      <c r="P179" s="38"/>
    </row>
    <row r="180" spans="1:16" s="39" customFormat="1" ht="12.75">
      <c r="A180" s="34"/>
      <c r="B180" s="38"/>
      <c r="C180" s="38"/>
      <c r="D180" s="38"/>
      <c r="E180" s="38"/>
      <c r="F180" s="38"/>
      <c r="G180" s="38"/>
      <c r="H180" s="38"/>
      <c r="I180" s="38"/>
      <c r="J180" s="38"/>
      <c r="K180" s="38"/>
      <c r="L180" s="38"/>
      <c r="M180" s="38"/>
      <c r="N180" s="38"/>
      <c r="O180" s="38"/>
      <c r="P180" s="38"/>
    </row>
    <row r="181" spans="1:16" s="39" customFormat="1" ht="12.75">
      <c r="A181" s="34"/>
      <c r="B181" s="35"/>
      <c r="C181" s="36"/>
      <c r="D181" s="37"/>
      <c r="E181" s="37"/>
      <c r="F181" s="37"/>
      <c r="G181" s="37"/>
      <c r="H181" s="37"/>
      <c r="I181" s="37"/>
      <c r="J181" s="37"/>
      <c r="K181" s="37"/>
      <c r="L181" s="37"/>
      <c r="M181" s="37"/>
      <c r="N181" s="37"/>
      <c r="O181" s="37"/>
      <c r="P181" s="37"/>
    </row>
    <row r="182" spans="1:16" s="39" customFormat="1" ht="12.75">
      <c r="A182" s="34"/>
      <c r="B182" s="35"/>
      <c r="C182" s="36"/>
      <c r="D182" s="37"/>
      <c r="E182" s="37"/>
      <c r="F182" s="37"/>
      <c r="G182" s="37"/>
      <c r="H182" s="37"/>
      <c r="I182" s="37"/>
      <c r="J182" s="37"/>
      <c r="K182" s="37"/>
      <c r="L182" s="37"/>
      <c r="M182" s="37"/>
      <c r="N182" s="37"/>
      <c r="O182" s="37"/>
      <c r="P182" s="37"/>
    </row>
    <row r="183" spans="1:16" s="39" customFormat="1" ht="12.75">
      <c r="A183" s="34"/>
      <c r="B183" s="35"/>
      <c r="C183" s="36"/>
      <c r="D183" s="37"/>
      <c r="E183" s="37"/>
      <c r="F183" s="37"/>
      <c r="G183" s="37"/>
      <c r="H183" s="37"/>
      <c r="I183" s="37"/>
      <c r="J183" s="37"/>
      <c r="K183" s="37"/>
      <c r="L183" s="37"/>
      <c r="M183" s="37"/>
      <c r="N183" s="37"/>
      <c r="O183" s="37"/>
      <c r="P183" s="37"/>
    </row>
    <row r="184" spans="1:16" s="39" customFormat="1" ht="12.75">
      <c r="A184" s="34"/>
      <c r="B184" s="35"/>
      <c r="C184" s="36"/>
      <c r="D184" s="37"/>
      <c r="E184" s="37"/>
      <c r="F184" s="37"/>
      <c r="G184" s="37"/>
      <c r="H184" s="37"/>
      <c r="I184" s="37"/>
      <c r="J184" s="37"/>
      <c r="K184" s="37"/>
      <c r="L184" s="37"/>
      <c r="M184" s="37"/>
      <c r="N184" s="37"/>
      <c r="O184" s="37"/>
      <c r="P184" s="37"/>
    </row>
    <row r="185" spans="1:16" s="60" customFormat="1" ht="12.75">
      <c r="A185" s="34"/>
      <c r="B185" s="35"/>
      <c r="C185" s="36"/>
      <c r="D185" s="37"/>
      <c r="E185" s="37"/>
      <c r="F185" s="37"/>
      <c r="G185" s="37"/>
      <c r="H185" s="37"/>
      <c r="I185" s="37"/>
      <c r="J185" s="37"/>
      <c r="K185" s="37"/>
      <c r="L185" s="37"/>
      <c r="M185" s="37"/>
      <c r="N185" s="37"/>
      <c r="O185" s="37"/>
      <c r="P185" s="37"/>
    </row>
    <row r="186" spans="1:16" s="66" customFormat="1" ht="12.75">
      <c r="A186" s="34"/>
      <c r="B186" s="35"/>
      <c r="C186" s="36"/>
      <c r="D186" s="37"/>
      <c r="E186" s="37"/>
      <c r="F186" s="37"/>
      <c r="G186" s="37"/>
      <c r="H186" s="37"/>
      <c r="I186" s="37"/>
      <c r="J186" s="37"/>
      <c r="K186" s="37"/>
      <c r="L186" s="37"/>
      <c r="M186" s="37"/>
      <c r="N186" s="37"/>
      <c r="O186" s="37"/>
      <c r="P186" s="37"/>
    </row>
    <row r="187" spans="1:16" s="66" customFormat="1" ht="12.75">
      <c r="A187" s="34"/>
      <c r="B187" s="35"/>
      <c r="C187" s="36"/>
      <c r="D187" s="37"/>
      <c r="E187" s="37"/>
      <c r="F187" s="37"/>
      <c r="G187" s="37"/>
      <c r="H187" s="37"/>
      <c r="I187" s="37"/>
      <c r="J187" s="37"/>
      <c r="K187" s="37"/>
      <c r="L187" s="37"/>
      <c r="M187" s="37"/>
      <c r="N187" s="37"/>
      <c r="O187" s="37"/>
      <c r="P187" s="37"/>
    </row>
    <row r="188" spans="1:16" s="66" customFormat="1" ht="12.75">
      <c r="A188" s="34"/>
      <c r="B188" s="35"/>
      <c r="C188" s="36"/>
      <c r="D188" s="37"/>
      <c r="E188" s="37"/>
      <c r="F188" s="37"/>
      <c r="G188" s="37"/>
      <c r="H188" s="37"/>
      <c r="I188" s="37"/>
      <c r="J188" s="37"/>
      <c r="K188" s="37"/>
      <c r="L188" s="37"/>
      <c r="M188" s="37"/>
      <c r="N188" s="37"/>
      <c r="O188" s="37"/>
      <c r="P188" s="37"/>
    </row>
    <row r="189" spans="1:16" s="66" customFormat="1" ht="12.75">
      <c r="A189" s="34"/>
      <c r="B189" s="35"/>
      <c r="C189" s="36"/>
      <c r="D189" s="37"/>
      <c r="E189" s="37"/>
      <c r="F189" s="37"/>
      <c r="G189" s="37"/>
      <c r="H189" s="37"/>
      <c r="I189" s="37"/>
      <c r="J189" s="37"/>
      <c r="K189" s="37"/>
      <c r="L189" s="37"/>
      <c r="M189" s="37"/>
      <c r="N189" s="37"/>
      <c r="O189" s="37"/>
      <c r="P189" s="37"/>
    </row>
    <row r="190" spans="1:16" s="39" customFormat="1" ht="12.75">
      <c r="A190" s="34"/>
      <c r="B190" s="35"/>
      <c r="C190" s="36"/>
      <c r="D190" s="37"/>
      <c r="E190" s="37"/>
      <c r="F190" s="37"/>
      <c r="G190" s="37"/>
      <c r="H190" s="37"/>
      <c r="I190" s="37"/>
      <c r="J190" s="37"/>
      <c r="K190" s="37"/>
      <c r="L190" s="37"/>
      <c r="M190" s="37"/>
      <c r="N190" s="37"/>
      <c r="O190" s="37"/>
      <c r="P190" s="37"/>
    </row>
    <row r="191" spans="1:16" s="39" customFormat="1" ht="12.75">
      <c r="A191" s="34"/>
      <c r="B191" s="35"/>
      <c r="C191" s="36"/>
      <c r="D191" s="37"/>
      <c r="E191" s="37"/>
      <c r="F191" s="37"/>
      <c r="G191" s="37"/>
      <c r="H191" s="37"/>
      <c r="I191" s="37"/>
      <c r="J191" s="37"/>
      <c r="K191" s="37"/>
      <c r="L191" s="37"/>
      <c r="M191" s="37"/>
      <c r="N191" s="37"/>
      <c r="O191" s="37"/>
      <c r="P191" s="37"/>
    </row>
    <row r="192" spans="1:16" s="39" customFormat="1" ht="12.75">
      <c r="A192" s="34"/>
      <c r="B192" s="35"/>
      <c r="C192" s="36"/>
      <c r="D192" s="37"/>
      <c r="E192" s="37"/>
      <c r="F192" s="37"/>
      <c r="G192" s="37"/>
      <c r="H192" s="37"/>
      <c r="I192" s="37"/>
      <c r="J192" s="37"/>
      <c r="K192" s="37"/>
      <c r="L192" s="37"/>
      <c r="M192" s="37"/>
      <c r="N192" s="37"/>
      <c r="O192" s="37"/>
      <c r="P192" s="37"/>
    </row>
    <row r="193" spans="1:16" s="39" customFormat="1" ht="12.75">
      <c r="A193" s="34"/>
      <c r="B193" s="35"/>
      <c r="C193" s="36"/>
      <c r="D193" s="37"/>
      <c r="E193" s="37"/>
      <c r="F193" s="37"/>
      <c r="G193" s="37"/>
      <c r="H193" s="37"/>
      <c r="I193" s="37"/>
      <c r="J193" s="37"/>
      <c r="K193" s="37"/>
      <c r="L193" s="37"/>
      <c r="M193" s="37"/>
      <c r="N193" s="37"/>
      <c r="O193" s="37"/>
      <c r="P193" s="37"/>
    </row>
    <row r="194" spans="1:16" s="39" customFormat="1" ht="12.75">
      <c r="A194" s="34"/>
      <c r="B194" s="35"/>
      <c r="C194" s="36"/>
      <c r="D194" s="37"/>
      <c r="E194" s="37"/>
      <c r="F194" s="37"/>
      <c r="G194" s="37"/>
      <c r="H194" s="37"/>
      <c r="I194" s="37"/>
      <c r="J194" s="37"/>
      <c r="K194" s="37"/>
      <c r="L194" s="37"/>
      <c r="M194" s="37"/>
      <c r="N194" s="37"/>
      <c r="O194" s="37"/>
      <c r="P194" s="37"/>
    </row>
  </sheetData>
  <sheetProtection selectLockedCells="1" selectUnlockedCells="1"/>
  <mergeCells count="70">
    <mergeCell ref="C60:P60"/>
    <mergeCell ref="C67:P67"/>
    <mergeCell ref="C82:P82"/>
    <mergeCell ref="C87:P87"/>
    <mergeCell ref="A72:P72"/>
    <mergeCell ref="C73:P73"/>
    <mergeCell ref="A71:B71"/>
    <mergeCell ref="C71:K71"/>
    <mergeCell ref="C43:P43"/>
    <mergeCell ref="A8:P8"/>
    <mergeCell ref="O9:P9"/>
    <mergeCell ref="A11:A12"/>
    <mergeCell ref="D6:P6"/>
    <mergeCell ref="C52:P52"/>
    <mergeCell ref="L11:P11"/>
    <mergeCell ref="A1:P1"/>
    <mergeCell ref="A2:P2"/>
    <mergeCell ref="A3:P3"/>
    <mergeCell ref="A5:C5"/>
    <mergeCell ref="D5:P5"/>
    <mergeCell ref="G158:L158"/>
    <mergeCell ref="A6:C6"/>
    <mergeCell ref="A7:C7"/>
    <mergeCell ref="D7:P7"/>
    <mergeCell ref="A29:B29"/>
    <mergeCell ref="C29:K29"/>
    <mergeCell ref="O10:P10"/>
    <mergeCell ref="C11:C12"/>
    <mergeCell ref="A13:P13"/>
    <mergeCell ref="B11:B12"/>
    <mergeCell ref="D157:F157"/>
    <mergeCell ref="F11:K11"/>
    <mergeCell ref="A147:L147"/>
    <mergeCell ref="B153:F153"/>
    <mergeCell ref="B154:M154"/>
    <mergeCell ref="D161:F161"/>
    <mergeCell ref="G161:L161"/>
    <mergeCell ref="A146:K146"/>
    <mergeCell ref="G157:L157"/>
    <mergeCell ref="D158:F158"/>
    <mergeCell ref="C79:P79"/>
    <mergeCell ref="N157:P157"/>
    <mergeCell ref="N158:P158"/>
    <mergeCell ref="N161:P161"/>
    <mergeCell ref="N160:P160"/>
    <mergeCell ref="B150:M150"/>
    <mergeCell ref="B151:M151"/>
    <mergeCell ref="B152:F152"/>
    <mergeCell ref="D160:F160"/>
    <mergeCell ref="G160:L160"/>
    <mergeCell ref="C141:K141"/>
    <mergeCell ref="B155:M155"/>
    <mergeCell ref="A30:P30"/>
    <mergeCell ref="A35:B35"/>
    <mergeCell ref="C35:K35"/>
    <mergeCell ref="A36:P36"/>
    <mergeCell ref="A145:K145"/>
    <mergeCell ref="C108:P108"/>
    <mergeCell ref="C113:P113"/>
    <mergeCell ref="C119:P119"/>
    <mergeCell ref="A142:P142"/>
    <mergeCell ref="C97:P97"/>
    <mergeCell ref="C37:P37"/>
    <mergeCell ref="C130:P130"/>
    <mergeCell ref="A144:B144"/>
    <mergeCell ref="C144:K144"/>
    <mergeCell ref="A132:B132"/>
    <mergeCell ref="C132:K132"/>
    <mergeCell ref="A133:P133"/>
    <mergeCell ref="A141:B141"/>
  </mergeCells>
  <printOptions horizontalCentered="1"/>
  <pageMargins left="0.1968503937007874" right="0.1968503937007874" top="0.62" bottom="0.33" header="0.55" footer="0.35"/>
  <pageSetup horizontalDpi="300" verticalDpi="300" orientation="landscape" paperSize="9" r:id="rId1"/>
  <rowBreaks count="3" manualBreakCount="3">
    <brk id="29" max="15" man="1"/>
    <brk id="42" max="15" man="1"/>
    <brk id="141" max="15" man="1"/>
  </rowBreaks>
</worksheet>
</file>

<file path=xl/worksheets/sheet4.xml><?xml version="1.0" encoding="utf-8"?>
<worksheet xmlns="http://schemas.openxmlformats.org/spreadsheetml/2006/main" xmlns:r="http://schemas.openxmlformats.org/officeDocument/2006/relationships">
  <sheetPr>
    <tabColor rgb="FF92D050"/>
  </sheetPr>
  <dimension ref="A1:P95"/>
  <sheetViews>
    <sheetView tabSelected="1" view="pageBreakPreview" zoomScale="115" zoomScaleNormal="115" zoomScaleSheetLayoutView="115" zoomScalePageLayoutView="0" workbookViewId="0" topLeftCell="A36">
      <selection activeCell="E65" sqref="E65"/>
    </sheetView>
  </sheetViews>
  <sheetFormatPr defaultColWidth="9.140625" defaultRowHeight="15"/>
  <cols>
    <col min="1" max="1" width="4.140625" style="34" customWidth="1"/>
    <col min="2" max="2" width="9.140625" style="35" customWidth="1"/>
    <col min="3" max="3" width="32.7109375" style="36" customWidth="1"/>
    <col min="4" max="4" width="6.140625" style="37" customWidth="1"/>
    <col min="5" max="5" width="7.57421875" style="67" customWidth="1"/>
    <col min="6" max="6" width="5.57421875" style="37" customWidth="1"/>
    <col min="7" max="7" width="4.8515625" style="37" customWidth="1"/>
    <col min="8" max="8" width="7.140625" style="37" customWidth="1"/>
    <col min="9" max="9" width="7.7109375" style="37" customWidth="1"/>
    <col min="10" max="10" width="6.140625" style="37" customWidth="1"/>
    <col min="11" max="11" width="9.00390625" style="37" customWidth="1"/>
    <col min="12" max="12" width="9.140625" style="37" customWidth="1"/>
    <col min="13" max="13" width="9.57421875" style="37" customWidth="1"/>
    <col min="14" max="14" width="10.421875" style="37" customWidth="1"/>
    <col min="15" max="15" width="8.8515625" style="37" customWidth="1"/>
    <col min="16" max="16" width="9.57421875" style="37" customWidth="1"/>
    <col min="17" max="17" width="10.140625" style="38" bestFit="1" customWidth="1"/>
    <col min="18" max="16384" width="9.140625" style="38" customWidth="1"/>
  </cols>
  <sheetData>
    <row r="1" spans="1:16" s="39" customFormat="1" ht="15">
      <c r="A1" s="255" t="s">
        <v>64</v>
      </c>
      <c r="B1" s="255"/>
      <c r="C1" s="255"/>
      <c r="D1" s="255"/>
      <c r="E1" s="255"/>
      <c r="F1" s="255"/>
      <c r="G1" s="255"/>
      <c r="H1" s="255"/>
      <c r="I1" s="255"/>
      <c r="J1" s="255"/>
      <c r="K1" s="255"/>
      <c r="L1" s="255"/>
      <c r="M1" s="255"/>
      <c r="N1" s="255"/>
      <c r="O1" s="255"/>
      <c r="P1" s="255"/>
    </row>
    <row r="2" spans="1:16" s="39" customFormat="1" ht="30.75" customHeight="1">
      <c r="A2" s="211" t="s">
        <v>125</v>
      </c>
      <c r="B2" s="211"/>
      <c r="C2" s="211"/>
      <c r="D2" s="211"/>
      <c r="E2" s="211"/>
      <c r="F2" s="211"/>
      <c r="G2" s="211"/>
      <c r="H2" s="211"/>
      <c r="I2" s="211"/>
      <c r="J2" s="211"/>
      <c r="K2" s="211"/>
      <c r="L2" s="211"/>
      <c r="M2" s="211"/>
      <c r="N2" s="211"/>
      <c r="O2" s="211"/>
      <c r="P2" s="211"/>
    </row>
    <row r="3" spans="1:16" s="39" customFormat="1" ht="11.25">
      <c r="A3" s="256" t="s">
        <v>163</v>
      </c>
      <c r="B3" s="256"/>
      <c r="C3" s="256"/>
      <c r="D3" s="256"/>
      <c r="E3" s="256"/>
      <c r="F3" s="256"/>
      <c r="G3" s="256"/>
      <c r="H3" s="256"/>
      <c r="I3" s="256"/>
      <c r="J3" s="256"/>
      <c r="K3" s="256"/>
      <c r="L3" s="256"/>
      <c r="M3" s="256"/>
      <c r="N3" s="256"/>
      <c r="O3" s="256"/>
      <c r="P3" s="256"/>
    </row>
    <row r="4" spans="1:16" s="39" customFormat="1" ht="15">
      <c r="A4" s="40"/>
      <c r="B4" s="41"/>
      <c r="C4" s="42"/>
      <c r="D4" s="40"/>
      <c r="E4" s="43"/>
      <c r="F4" s="43"/>
      <c r="G4" s="44"/>
      <c r="H4" s="44"/>
      <c r="I4" s="44"/>
      <c r="J4" s="44"/>
      <c r="K4" s="44"/>
      <c r="L4" s="44"/>
      <c r="M4" s="44"/>
      <c r="N4" s="44"/>
      <c r="O4" s="44"/>
      <c r="P4" s="44"/>
    </row>
    <row r="5" spans="1:16" s="39" customFormat="1" ht="28.5" customHeight="1">
      <c r="A5" s="245" t="s">
        <v>104</v>
      </c>
      <c r="B5" s="245"/>
      <c r="C5" s="245"/>
      <c r="D5" s="257" t="str">
        <f>Kospavilkums!D3</f>
        <v>MĀRUPES NOVADA GERBERU IELAS SPORTA LAUKUMA REKONSTRUKCIJA</v>
      </c>
      <c r="E5" s="257"/>
      <c r="F5" s="257"/>
      <c r="G5" s="257"/>
      <c r="H5" s="257"/>
      <c r="I5" s="257"/>
      <c r="J5" s="257"/>
      <c r="K5" s="257"/>
      <c r="L5" s="257"/>
      <c r="M5" s="257"/>
      <c r="N5" s="257"/>
      <c r="O5" s="257"/>
      <c r="P5" s="257"/>
    </row>
    <row r="6" spans="1:16" s="39" customFormat="1" ht="26.25" customHeight="1">
      <c r="A6" s="245" t="s">
        <v>55</v>
      </c>
      <c r="B6" s="245"/>
      <c r="C6" s="245"/>
      <c r="D6" s="257" t="str">
        <f>D5</f>
        <v>MĀRUPES NOVADA GERBERU IELAS SPORTA LAUKUMA REKONSTRUKCIJA</v>
      </c>
      <c r="E6" s="257"/>
      <c r="F6" s="257"/>
      <c r="G6" s="257"/>
      <c r="H6" s="257"/>
      <c r="I6" s="257"/>
      <c r="J6" s="257"/>
      <c r="K6" s="257"/>
      <c r="L6" s="257"/>
      <c r="M6" s="257"/>
      <c r="N6" s="257"/>
      <c r="O6" s="257"/>
      <c r="P6" s="257"/>
    </row>
    <row r="7" spans="1:16" s="39" customFormat="1" ht="14.25">
      <c r="A7" s="245" t="s">
        <v>105</v>
      </c>
      <c r="B7" s="245"/>
      <c r="C7" s="245"/>
      <c r="D7" s="246" t="str">
        <f>Kospavilkums!D5</f>
        <v>Gerberu iela 1, Mārupe, Mārupes novads</v>
      </c>
      <c r="E7" s="246"/>
      <c r="F7" s="246"/>
      <c r="G7" s="246"/>
      <c r="H7" s="246"/>
      <c r="I7" s="246"/>
      <c r="J7" s="246"/>
      <c r="K7" s="246"/>
      <c r="L7" s="246"/>
      <c r="M7" s="246"/>
      <c r="N7" s="246"/>
      <c r="O7" s="246"/>
      <c r="P7" s="246"/>
    </row>
    <row r="8" spans="1:16" s="39" customFormat="1" ht="14.25">
      <c r="A8" s="245" t="s">
        <v>37</v>
      </c>
      <c r="B8" s="245"/>
      <c r="C8" s="245"/>
      <c r="D8" s="245"/>
      <c r="E8" s="245"/>
      <c r="F8" s="245"/>
      <c r="G8" s="245"/>
      <c r="H8" s="245"/>
      <c r="I8" s="245"/>
      <c r="J8" s="245"/>
      <c r="K8" s="245"/>
      <c r="L8" s="245"/>
      <c r="M8" s="245"/>
      <c r="N8" s="245"/>
      <c r="O8" s="245"/>
      <c r="P8" s="245"/>
    </row>
    <row r="9" spans="1:16" s="39" customFormat="1" ht="12">
      <c r="A9" s="45"/>
      <c r="B9" s="46"/>
      <c r="C9" s="47"/>
      <c r="D9" s="45"/>
      <c r="E9" s="48"/>
      <c r="F9" s="48"/>
      <c r="G9" s="49"/>
      <c r="H9" s="49"/>
      <c r="I9" s="49"/>
      <c r="J9" s="49"/>
      <c r="K9" s="49"/>
      <c r="L9" s="49"/>
      <c r="M9" s="50" t="s">
        <v>164</v>
      </c>
      <c r="N9" s="50"/>
      <c r="O9" s="258"/>
      <c r="P9" s="258"/>
    </row>
    <row r="10" spans="1:16" s="39" customFormat="1" ht="12">
      <c r="A10" s="51"/>
      <c r="B10" s="52"/>
      <c r="C10" s="51"/>
      <c r="D10" s="53"/>
      <c r="E10" s="54"/>
      <c r="F10" s="54"/>
      <c r="G10" s="54"/>
      <c r="H10" s="54"/>
      <c r="I10" s="54"/>
      <c r="J10" s="54"/>
      <c r="K10" s="54"/>
      <c r="L10" s="54"/>
      <c r="M10" s="55" t="s">
        <v>165</v>
      </c>
      <c r="N10" s="55"/>
      <c r="O10" s="247"/>
      <c r="P10" s="247"/>
    </row>
    <row r="11" spans="1:16" ht="12.75" customHeight="1">
      <c r="A11" s="261" t="s">
        <v>166</v>
      </c>
      <c r="B11" s="263" t="s">
        <v>167</v>
      </c>
      <c r="C11" s="262" t="s">
        <v>168</v>
      </c>
      <c r="D11" s="56"/>
      <c r="E11" s="68"/>
      <c r="F11" s="265" t="s">
        <v>169</v>
      </c>
      <c r="G11" s="265"/>
      <c r="H11" s="265"/>
      <c r="I11" s="265"/>
      <c r="J11" s="265"/>
      <c r="K11" s="265"/>
      <c r="L11" s="264" t="s">
        <v>170</v>
      </c>
      <c r="M11" s="264"/>
      <c r="N11" s="264"/>
      <c r="O11" s="264"/>
      <c r="P11" s="264"/>
    </row>
    <row r="12" spans="1:16" ht="116.25" customHeight="1">
      <c r="A12" s="261"/>
      <c r="B12" s="263"/>
      <c r="C12" s="262"/>
      <c r="D12" s="56" t="s">
        <v>171</v>
      </c>
      <c r="E12" s="68" t="s">
        <v>172</v>
      </c>
      <c r="F12" s="56" t="s">
        <v>39</v>
      </c>
      <c r="G12" s="56" t="s">
        <v>173</v>
      </c>
      <c r="H12" s="56" t="s">
        <v>174</v>
      </c>
      <c r="I12" s="56" t="s">
        <v>175</v>
      </c>
      <c r="J12" s="56" t="s">
        <v>176</v>
      </c>
      <c r="K12" s="56" t="s">
        <v>177</v>
      </c>
      <c r="L12" s="56" t="s">
        <v>178</v>
      </c>
      <c r="M12" s="56" t="s">
        <v>174</v>
      </c>
      <c r="N12" s="56" t="s">
        <v>179</v>
      </c>
      <c r="O12" s="56" t="s">
        <v>176</v>
      </c>
      <c r="P12" s="56" t="s">
        <v>180</v>
      </c>
    </row>
    <row r="13" spans="1:16" s="39" customFormat="1" ht="12">
      <c r="A13" s="267" t="s">
        <v>159</v>
      </c>
      <c r="B13" s="267"/>
      <c r="C13" s="267"/>
      <c r="D13" s="267"/>
      <c r="E13" s="267"/>
      <c r="F13" s="267"/>
      <c r="G13" s="267"/>
      <c r="H13" s="267"/>
      <c r="I13" s="267"/>
      <c r="J13" s="267"/>
      <c r="K13" s="267"/>
      <c r="L13" s="267"/>
      <c r="M13" s="267"/>
      <c r="N13" s="267"/>
      <c r="O13" s="267"/>
      <c r="P13" s="267"/>
    </row>
    <row r="14" spans="1:16" s="39" customFormat="1" ht="12">
      <c r="A14" s="151">
        <v>1</v>
      </c>
      <c r="B14" s="96" t="s">
        <v>182</v>
      </c>
      <c r="C14" s="115" t="s">
        <v>191</v>
      </c>
      <c r="D14" s="123" t="s">
        <v>184</v>
      </c>
      <c r="E14" s="122">
        <v>210</v>
      </c>
      <c r="F14" s="76"/>
      <c r="G14" s="76"/>
      <c r="H14" s="76"/>
      <c r="I14" s="76"/>
      <c r="J14" s="78"/>
      <c r="K14" s="80"/>
      <c r="L14" s="79"/>
      <c r="M14" s="76"/>
      <c r="N14" s="76"/>
      <c r="O14" s="76"/>
      <c r="P14" s="76"/>
    </row>
    <row r="15" spans="1:16" s="39" customFormat="1" ht="12">
      <c r="A15" s="151">
        <f aca="true" t="shared" si="0" ref="A15:A46">A14+1</f>
        <v>2</v>
      </c>
      <c r="B15" s="159" t="s">
        <v>182</v>
      </c>
      <c r="C15" s="152" t="s">
        <v>317</v>
      </c>
      <c r="D15" s="153" t="s">
        <v>183</v>
      </c>
      <c r="E15" s="154">
        <v>1</v>
      </c>
      <c r="F15" s="155"/>
      <c r="G15" s="155"/>
      <c r="H15" s="155"/>
      <c r="I15" s="155"/>
      <c r="J15" s="156"/>
      <c r="K15" s="157"/>
      <c r="L15" s="158"/>
      <c r="M15" s="155"/>
      <c r="N15" s="155"/>
      <c r="O15" s="155"/>
      <c r="P15" s="155"/>
    </row>
    <row r="16" spans="1:16" s="39" customFormat="1" ht="24">
      <c r="A16" s="151">
        <f t="shared" si="0"/>
        <v>3</v>
      </c>
      <c r="B16" s="159" t="s">
        <v>182</v>
      </c>
      <c r="C16" s="152" t="s">
        <v>318</v>
      </c>
      <c r="D16" s="153" t="s">
        <v>183</v>
      </c>
      <c r="E16" s="154">
        <v>12</v>
      </c>
      <c r="F16" s="155"/>
      <c r="G16" s="155"/>
      <c r="H16" s="155"/>
      <c r="I16" s="155"/>
      <c r="J16" s="156"/>
      <c r="K16" s="157"/>
      <c r="L16" s="158"/>
      <c r="M16" s="155"/>
      <c r="N16" s="155"/>
      <c r="O16" s="155"/>
      <c r="P16" s="155"/>
    </row>
    <row r="17" spans="1:16" s="39" customFormat="1" ht="24">
      <c r="A17" s="151">
        <f t="shared" si="0"/>
        <v>4</v>
      </c>
      <c r="B17" s="96" t="s">
        <v>40</v>
      </c>
      <c r="C17" s="81" t="s">
        <v>319</v>
      </c>
      <c r="D17" s="139" t="s">
        <v>184</v>
      </c>
      <c r="E17" s="122">
        <v>72</v>
      </c>
      <c r="F17" s="76"/>
      <c r="G17" s="76"/>
      <c r="H17" s="76"/>
      <c r="I17" s="76"/>
      <c r="J17" s="78"/>
      <c r="K17" s="80"/>
      <c r="L17" s="79"/>
      <c r="M17" s="76"/>
      <c r="N17" s="76"/>
      <c r="O17" s="76"/>
      <c r="P17" s="76"/>
    </row>
    <row r="18" spans="1:16" s="39" customFormat="1" ht="12">
      <c r="A18" s="151">
        <f t="shared" si="0"/>
        <v>5</v>
      </c>
      <c r="B18" s="96" t="s">
        <v>40</v>
      </c>
      <c r="C18" s="140" t="s">
        <v>321</v>
      </c>
      <c r="D18" s="139" t="s">
        <v>184</v>
      </c>
      <c r="E18" s="122">
        <v>20</v>
      </c>
      <c r="F18" s="76"/>
      <c r="G18" s="76"/>
      <c r="H18" s="76"/>
      <c r="I18" s="76"/>
      <c r="J18" s="78"/>
      <c r="K18" s="80"/>
      <c r="L18" s="79"/>
      <c r="M18" s="76"/>
      <c r="N18" s="76"/>
      <c r="O18" s="76"/>
      <c r="P18" s="76"/>
    </row>
    <row r="19" spans="1:16" s="39" customFormat="1" ht="12">
      <c r="A19" s="151">
        <f t="shared" si="0"/>
        <v>6</v>
      </c>
      <c r="B19" s="96" t="s">
        <v>40</v>
      </c>
      <c r="C19" s="140" t="s">
        <v>320</v>
      </c>
      <c r="D19" s="139" t="s">
        <v>184</v>
      </c>
      <c r="E19" s="122">
        <v>52</v>
      </c>
      <c r="F19" s="76"/>
      <c r="G19" s="76"/>
      <c r="H19" s="76"/>
      <c r="I19" s="76"/>
      <c r="J19" s="78"/>
      <c r="K19" s="80"/>
      <c r="L19" s="79"/>
      <c r="M19" s="76"/>
      <c r="N19" s="76"/>
      <c r="O19" s="76"/>
      <c r="P19" s="76"/>
    </row>
    <row r="20" spans="1:16" s="39" customFormat="1" ht="12">
      <c r="A20" s="151">
        <f t="shared" si="0"/>
        <v>7</v>
      </c>
      <c r="B20" s="96" t="s">
        <v>40</v>
      </c>
      <c r="C20" s="115" t="s">
        <v>322</v>
      </c>
      <c r="D20" s="123" t="s">
        <v>183</v>
      </c>
      <c r="E20" s="122">
        <v>1</v>
      </c>
      <c r="F20" s="76"/>
      <c r="G20" s="76"/>
      <c r="H20" s="76"/>
      <c r="I20" s="76"/>
      <c r="J20" s="78"/>
      <c r="K20" s="80"/>
      <c r="L20" s="79"/>
      <c r="M20" s="76"/>
      <c r="N20" s="76"/>
      <c r="O20" s="76"/>
      <c r="P20" s="76"/>
    </row>
    <row r="21" spans="1:16" s="39" customFormat="1" ht="12">
      <c r="A21" s="151">
        <f t="shared" si="0"/>
        <v>8</v>
      </c>
      <c r="B21" s="96" t="s">
        <v>40</v>
      </c>
      <c r="C21" s="140" t="s">
        <v>323</v>
      </c>
      <c r="D21" s="139" t="s">
        <v>184</v>
      </c>
      <c r="E21" s="122">
        <v>12</v>
      </c>
      <c r="F21" s="76"/>
      <c r="G21" s="76"/>
      <c r="H21" s="76"/>
      <c r="I21" s="76"/>
      <c r="J21" s="78"/>
      <c r="K21" s="80"/>
      <c r="L21" s="79"/>
      <c r="M21" s="76"/>
      <c r="N21" s="76"/>
      <c r="O21" s="76"/>
      <c r="P21" s="76"/>
    </row>
    <row r="22" spans="1:16" s="39" customFormat="1" ht="12">
      <c r="A22" s="151">
        <f t="shared" si="0"/>
        <v>9</v>
      </c>
      <c r="B22" s="96" t="s">
        <v>40</v>
      </c>
      <c r="C22" s="115" t="s">
        <v>324</v>
      </c>
      <c r="D22" s="123" t="s">
        <v>184</v>
      </c>
      <c r="E22" s="122">
        <v>266</v>
      </c>
      <c r="F22" s="76"/>
      <c r="G22" s="76"/>
      <c r="H22" s="76"/>
      <c r="I22" s="76"/>
      <c r="J22" s="78"/>
      <c r="K22" s="80"/>
      <c r="L22" s="79"/>
      <c r="M22" s="76"/>
      <c r="N22" s="76"/>
      <c r="O22" s="76"/>
      <c r="P22" s="76"/>
    </row>
    <row r="23" spans="1:16" s="39" customFormat="1" ht="12">
      <c r="A23" s="151">
        <f t="shared" si="0"/>
        <v>10</v>
      </c>
      <c r="B23" s="96" t="s">
        <v>40</v>
      </c>
      <c r="C23" s="140" t="s">
        <v>325</v>
      </c>
      <c r="D23" s="139" t="s">
        <v>184</v>
      </c>
      <c r="E23" s="122">
        <v>102</v>
      </c>
      <c r="F23" s="76"/>
      <c r="G23" s="76"/>
      <c r="H23" s="76"/>
      <c r="I23" s="76"/>
      <c r="J23" s="78"/>
      <c r="K23" s="80"/>
      <c r="L23" s="79"/>
      <c r="M23" s="76"/>
      <c r="N23" s="76"/>
      <c r="O23" s="76"/>
      <c r="P23" s="76"/>
    </row>
    <row r="24" spans="1:16" s="39" customFormat="1" ht="12">
      <c r="A24" s="151">
        <f t="shared" si="0"/>
        <v>11</v>
      </c>
      <c r="B24" s="96" t="s">
        <v>40</v>
      </c>
      <c r="C24" s="140" t="s">
        <v>326</v>
      </c>
      <c r="D24" s="139" t="s">
        <v>184</v>
      </c>
      <c r="E24" s="122">
        <v>161</v>
      </c>
      <c r="F24" s="76"/>
      <c r="G24" s="76"/>
      <c r="H24" s="76"/>
      <c r="I24" s="76"/>
      <c r="J24" s="78"/>
      <c r="K24" s="80"/>
      <c r="L24" s="79"/>
      <c r="M24" s="76"/>
      <c r="N24" s="76"/>
      <c r="O24" s="76"/>
      <c r="P24" s="76"/>
    </row>
    <row r="25" spans="1:16" s="39" customFormat="1" ht="24">
      <c r="A25" s="151">
        <f t="shared" si="0"/>
        <v>12</v>
      </c>
      <c r="B25" s="96" t="s">
        <v>40</v>
      </c>
      <c r="C25" s="115" t="s">
        <v>327</v>
      </c>
      <c r="D25" s="123" t="s">
        <v>184</v>
      </c>
      <c r="E25" s="122">
        <v>220</v>
      </c>
      <c r="F25" s="76"/>
      <c r="G25" s="76"/>
      <c r="H25" s="76"/>
      <c r="I25" s="76"/>
      <c r="J25" s="78"/>
      <c r="K25" s="80"/>
      <c r="L25" s="79"/>
      <c r="M25" s="76"/>
      <c r="N25" s="76"/>
      <c r="O25" s="76"/>
      <c r="P25" s="76"/>
    </row>
    <row r="26" spans="1:16" s="39" customFormat="1" ht="24">
      <c r="A26" s="151">
        <f t="shared" si="0"/>
        <v>13</v>
      </c>
      <c r="B26" s="96" t="s">
        <v>40</v>
      </c>
      <c r="C26" s="132" t="s">
        <v>328</v>
      </c>
      <c r="D26" s="123" t="s">
        <v>184</v>
      </c>
      <c r="E26" s="122">
        <v>168</v>
      </c>
      <c r="F26" s="76"/>
      <c r="G26" s="76"/>
      <c r="H26" s="76"/>
      <c r="I26" s="76"/>
      <c r="J26" s="78"/>
      <c r="K26" s="80"/>
      <c r="L26" s="79"/>
      <c r="M26" s="76"/>
      <c r="N26" s="76"/>
      <c r="O26" s="76"/>
      <c r="P26" s="76"/>
    </row>
    <row r="27" spans="1:16" s="39" customFormat="1" ht="24">
      <c r="A27" s="151">
        <f t="shared" si="0"/>
        <v>14</v>
      </c>
      <c r="B27" s="96" t="s">
        <v>40</v>
      </c>
      <c r="C27" s="132" t="s">
        <v>329</v>
      </c>
      <c r="D27" s="123" t="s">
        <v>184</v>
      </c>
      <c r="E27" s="122">
        <v>98</v>
      </c>
      <c r="F27" s="76"/>
      <c r="G27" s="76"/>
      <c r="H27" s="76"/>
      <c r="I27" s="76"/>
      <c r="J27" s="78"/>
      <c r="K27" s="80"/>
      <c r="L27" s="79"/>
      <c r="M27" s="76"/>
      <c r="N27" s="76"/>
      <c r="O27" s="76"/>
      <c r="P27" s="76"/>
    </row>
    <row r="28" spans="1:16" s="39" customFormat="1" ht="12">
      <c r="A28" s="151">
        <f t="shared" si="0"/>
        <v>15</v>
      </c>
      <c r="B28" s="96" t="s">
        <v>40</v>
      </c>
      <c r="C28" s="115" t="s">
        <v>330</v>
      </c>
      <c r="D28" s="123" t="s">
        <v>184</v>
      </c>
      <c r="E28" s="122">
        <v>230</v>
      </c>
      <c r="F28" s="76"/>
      <c r="G28" s="76"/>
      <c r="H28" s="76"/>
      <c r="I28" s="76"/>
      <c r="J28" s="78"/>
      <c r="K28" s="80"/>
      <c r="L28" s="79"/>
      <c r="M28" s="76"/>
      <c r="N28" s="76"/>
      <c r="O28" s="76"/>
      <c r="P28" s="76"/>
    </row>
    <row r="29" spans="1:16" s="39" customFormat="1" ht="12">
      <c r="A29" s="151">
        <f t="shared" si="0"/>
        <v>16</v>
      </c>
      <c r="B29" s="96" t="s">
        <v>40</v>
      </c>
      <c r="C29" s="132" t="s">
        <v>331</v>
      </c>
      <c r="D29" s="123" t="s">
        <v>184</v>
      </c>
      <c r="E29" s="122">
        <v>230</v>
      </c>
      <c r="F29" s="76"/>
      <c r="G29" s="76"/>
      <c r="H29" s="76"/>
      <c r="I29" s="76"/>
      <c r="J29" s="78"/>
      <c r="K29" s="80"/>
      <c r="L29" s="79"/>
      <c r="M29" s="76"/>
      <c r="N29" s="76"/>
      <c r="O29" s="76"/>
      <c r="P29" s="76"/>
    </row>
    <row r="30" spans="1:16" s="39" customFormat="1" ht="12">
      <c r="A30" s="151">
        <f t="shared" si="0"/>
        <v>17</v>
      </c>
      <c r="B30" s="96" t="s">
        <v>40</v>
      </c>
      <c r="C30" s="115" t="s">
        <v>332</v>
      </c>
      <c r="D30" s="123" t="s">
        <v>183</v>
      </c>
      <c r="E30" s="122">
        <v>25</v>
      </c>
      <c r="F30" s="76"/>
      <c r="G30" s="76"/>
      <c r="H30" s="76"/>
      <c r="I30" s="76"/>
      <c r="J30" s="78"/>
      <c r="K30" s="80"/>
      <c r="L30" s="79"/>
      <c r="M30" s="76"/>
      <c r="N30" s="76"/>
      <c r="O30" s="76"/>
      <c r="P30" s="76"/>
    </row>
    <row r="31" spans="1:16" s="39" customFormat="1" ht="24">
      <c r="A31" s="151">
        <f t="shared" si="0"/>
        <v>18</v>
      </c>
      <c r="B31" s="96" t="s">
        <v>40</v>
      </c>
      <c r="C31" s="132" t="s">
        <v>333</v>
      </c>
      <c r="D31" s="123" t="s">
        <v>61</v>
      </c>
      <c r="E31" s="122">
        <v>130</v>
      </c>
      <c r="F31" s="76"/>
      <c r="G31" s="76"/>
      <c r="H31" s="76"/>
      <c r="I31" s="76"/>
      <c r="J31" s="78"/>
      <c r="K31" s="80"/>
      <c r="L31" s="79"/>
      <c r="M31" s="76"/>
      <c r="N31" s="76"/>
      <c r="O31" s="76"/>
      <c r="P31" s="76"/>
    </row>
    <row r="32" spans="1:16" s="39" customFormat="1" ht="12">
      <c r="A32" s="151">
        <f t="shared" si="0"/>
        <v>19</v>
      </c>
      <c r="B32" s="96" t="s">
        <v>40</v>
      </c>
      <c r="C32" s="81" t="s">
        <v>334</v>
      </c>
      <c r="D32" s="139" t="s">
        <v>183</v>
      </c>
      <c r="E32" s="122">
        <v>12</v>
      </c>
      <c r="F32" s="76"/>
      <c r="G32" s="76"/>
      <c r="H32" s="76"/>
      <c r="I32" s="76"/>
      <c r="J32" s="78"/>
      <c r="K32" s="80"/>
      <c r="L32" s="79"/>
      <c r="M32" s="76"/>
      <c r="N32" s="76"/>
      <c r="O32" s="76"/>
      <c r="P32" s="76"/>
    </row>
    <row r="33" spans="1:16" s="39" customFormat="1" ht="12">
      <c r="A33" s="151">
        <f t="shared" si="0"/>
        <v>20</v>
      </c>
      <c r="B33" s="96" t="s">
        <v>40</v>
      </c>
      <c r="C33" s="132" t="s">
        <v>335</v>
      </c>
      <c r="D33" s="123" t="s">
        <v>183</v>
      </c>
      <c r="E33" s="122">
        <v>2</v>
      </c>
      <c r="F33" s="76"/>
      <c r="G33" s="76"/>
      <c r="H33" s="76"/>
      <c r="I33" s="76"/>
      <c r="J33" s="78"/>
      <c r="K33" s="80"/>
      <c r="L33" s="79"/>
      <c r="M33" s="76"/>
      <c r="N33" s="76"/>
      <c r="O33" s="76"/>
      <c r="P33" s="76"/>
    </row>
    <row r="34" spans="1:16" s="39" customFormat="1" ht="12">
      <c r="A34" s="151">
        <f t="shared" si="0"/>
        <v>21</v>
      </c>
      <c r="B34" s="96" t="s">
        <v>40</v>
      </c>
      <c r="C34" s="132" t="s">
        <v>336</v>
      </c>
      <c r="D34" s="123" t="s">
        <v>183</v>
      </c>
      <c r="E34" s="122">
        <v>2</v>
      </c>
      <c r="F34" s="76"/>
      <c r="G34" s="76"/>
      <c r="H34" s="76"/>
      <c r="I34" s="76"/>
      <c r="J34" s="78"/>
      <c r="K34" s="80"/>
      <c r="L34" s="79"/>
      <c r="M34" s="76"/>
      <c r="N34" s="76"/>
      <c r="O34" s="76"/>
      <c r="P34" s="76"/>
    </row>
    <row r="35" spans="1:16" s="39" customFormat="1" ht="12">
      <c r="A35" s="151">
        <f t="shared" si="0"/>
        <v>22</v>
      </c>
      <c r="B35" s="96" t="s">
        <v>40</v>
      </c>
      <c r="C35" s="132" t="s">
        <v>337</v>
      </c>
      <c r="D35" s="123" t="s">
        <v>183</v>
      </c>
      <c r="E35" s="122">
        <v>8</v>
      </c>
      <c r="F35" s="76"/>
      <c r="G35" s="76"/>
      <c r="H35" s="76"/>
      <c r="I35" s="76"/>
      <c r="J35" s="78"/>
      <c r="K35" s="80"/>
      <c r="L35" s="79"/>
      <c r="M35" s="76"/>
      <c r="N35" s="76"/>
      <c r="O35" s="76"/>
      <c r="P35" s="76"/>
    </row>
    <row r="36" spans="1:16" s="39" customFormat="1" ht="12">
      <c r="A36" s="151">
        <f t="shared" si="0"/>
        <v>23</v>
      </c>
      <c r="B36" s="96" t="s">
        <v>40</v>
      </c>
      <c r="C36" s="115" t="s">
        <v>338</v>
      </c>
      <c r="D36" s="123" t="s">
        <v>183</v>
      </c>
      <c r="E36" s="122">
        <v>4</v>
      </c>
      <c r="F36" s="76"/>
      <c r="G36" s="76"/>
      <c r="H36" s="76"/>
      <c r="I36" s="76"/>
      <c r="J36" s="78"/>
      <c r="K36" s="80"/>
      <c r="L36" s="79"/>
      <c r="M36" s="76"/>
      <c r="N36" s="76"/>
      <c r="O36" s="76"/>
      <c r="P36" s="76"/>
    </row>
    <row r="37" spans="1:16" s="39" customFormat="1" ht="24">
      <c r="A37" s="151">
        <f t="shared" si="0"/>
        <v>24</v>
      </c>
      <c r="B37" s="96" t="s">
        <v>40</v>
      </c>
      <c r="C37" s="132" t="s">
        <v>339</v>
      </c>
      <c r="D37" s="123" t="s">
        <v>183</v>
      </c>
      <c r="E37" s="122">
        <v>2</v>
      </c>
      <c r="F37" s="76"/>
      <c r="G37" s="76"/>
      <c r="H37" s="76"/>
      <c r="I37" s="76"/>
      <c r="J37" s="78"/>
      <c r="K37" s="80"/>
      <c r="L37" s="79"/>
      <c r="M37" s="76"/>
      <c r="N37" s="76"/>
      <c r="O37" s="76"/>
      <c r="P37" s="76"/>
    </row>
    <row r="38" spans="1:16" s="39" customFormat="1" ht="24">
      <c r="A38" s="151">
        <f t="shared" si="0"/>
        <v>25</v>
      </c>
      <c r="B38" s="96" t="s">
        <v>40</v>
      </c>
      <c r="C38" s="132" t="s">
        <v>340</v>
      </c>
      <c r="D38" s="123" t="s">
        <v>183</v>
      </c>
      <c r="E38" s="122">
        <v>2</v>
      </c>
      <c r="F38" s="76"/>
      <c r="G38" s="76"/>
      <c r="H38" s="76"/>
      <c r="I38" s="76"/>
      <c r="J38" s="78"/>
      <c r="K38" s="80"/>
      <c r="L38" s="79"/>
      <c r="M38" s="76"/>
      <c r="N38" s="76"/>
      <c r="O38" s="76"/>
      <c r="P38" s="76"/>
    </row>
    <row r="39" spans="1:16" s="39" customFormat="1" ht="12">
      <c r="A39" s="151">
        <f t="shared" si="0"/>
        <v>26</v>
      </c>
      <c r="B39" s="96" t="s">
        <v>40</v>
      </c>
      <c r="C39" s="132" t="s">
        <v>379</v>
      </c>
      <c r="D39" s="123" t="s">
        <v>183</v>
      </c>
      <c r="E39" s="122">
        <v>4</v>
      </c>
      <c r="F39" s="76"/>
      <c r="G39" s="76"/>
      <c r="H39" s="76"/>
      <c r="I39" s="76"/>
      <c r="J39" s="78"/>
      <c r="K39" s="80"/>
      <c r="L39" s="79"/>
      <c r="M39" s="76"/>
      <c r="N39" s="76"/>
      <c r="O39" s="76"/>
      <c r="P39" s="76"/>
    </row>
    <row r="40" spans="1:16" s="39" customFormat="1" ht="12">
      <c r="A40" s="151">
        <f t="shared" si="0"/>
        <v>27</v>
      </c>
      <c r="B40" s="96" t="s">
        <v>40</v>
      </c>
      <c r="C40" s="132" t="s">
        <v>380</v>
      </c>
      <c r="D40" s="123" t="s">
        <v>183</v>
      </c>
      <c r="E40" s="122">
        <v>8</v>
      </c>
      <c r="F40" s="76"/>
      <c r="G40" s="76"/>
      <c r="H40" s="76"/>
      <c r="I40" s="76"/>
      <c r="J40" s="78"/>
      <c r="K40" s="80"/>
      <c r="L40" s="79"/>
      <c r="M40" s="76"/>
      <c r="N40" s="76"/>
      <c r="O40" s="76"/>
      <c r="P40" s="76"/>
    </row>
    <row r="41" spans="1:16" s="39" customFormat="1" ht="24">
      <c r="A41" s="151">
        <f t="shared" si="0"/>
        <v>28</v>
      </c>
      <c r="B41" s="96" t="s">
        <v>40</v>
      </c>
      <c r="C41" s="115" t="s">
        <v>381</v>
      </c>
      <c r="D41" s="123" t="s">
        <v>183</v>
      </c>
      <c r="E41" s="122">
        <v>2</v>
      </c>
      <c r="F41" s="76"/>
      <c r="G41" s="76"/>
      <c r="H41" s="76"/>
      <c r="I41" s="76"/>
      <c r="J41" s="78"/>
      <c r="K41" s="80"/>
      <c r="L41" s="79"/>
      <c r="M41" s="76"/>
      <c r="N41" s="76"/>
      <c r="O41" s="76"/>
      <c r="P41" s="76"/>
    </row>
    <row r="42" spans="1:16" s="39" customFormat="1" ht="24">
      <c r="A42" s="151">
        <f t="shared" si="0"/>
        <v>29</v>
      </c>
      <c r="B42" s="96" t="s">
        <v>40</v>
      </c>
      <c r="C42" s="132" t="s">
        <v>382</v>
      </c>
      <c r="D42" s="123" t="s">
        <v>183</v>
      </c>
      <c r="E42" s="122">
        <v>2</v>
      </c>
      <c r="F42" s="76"/>
      <c r="G42" s="76"/>
      <c r="H42" s="76"/>
      <c r="I42" s="76"/>
      <c r="J42" s="78"/>
      <c r="K42" s="80"/>
      <c r="L42" s="79"/>
      <c r="M42" s="76"/>
      <c r="N42" s="76"/>
      <c r="O42" s="76"/>
      <c r="P42" s="76"/>
    </row>
    <row r="43" spans="1:16" s="39" customFormat="1" ht="12">
      <c r="A43" s="151">
        <f t="shared" si="0"/>
        <v>30</v>
      </c>
      <c r="B43" s="96" t="s">
        <v>40</v>
      </c>
      <c r="C43" s="115" t="s">
        <v>341</v>
      </c>
      <c r="D43" s="123" t="s">
        <v>183</v>
      </c>
      <c r="E43" s="122">
        <v>4</v>
      </c>
      <c r="F43" s="76"/>
      <c r="G43" s="76"/>
      <c r="H43" s="76"/>
      <c r="I43" s="76"/>
      <c r="J43" s="78"/>
      <c r="K43" s="80"/>
      <c r="L43" s="79"/>
      <c r="M43" s="76"/>
      <c r="N43" s="76"/>
      <c r="O43" s="76"/>
      <c r="P43" s="76"/>
    </row>
    <row r="44" spans="1:16" s="39" customFormat="1" ht="12">
      <c r="A44" s="151">
        <f t="shared" si="0"/>
        <v>31</v>
      </c>
      <c r="B44" s="96" t="s">
        <v>40</v>
      </c>
      <c r="C44" s="132" t="s">
        <v>342</v>
      </c>
      <c r="D44" s="123" t="s">
        <v>183</v>
      </c>
      <c r="E44" s="122">
        <v>2</v>
      </c>
      <c r="F44" s="76"/>
      <c r="G44" s="76"/>
      <c r="H44" s="76"/>
      <c r="I44" s="76"/>
      <c r="J44" s="78"/>
      <c r="K44" s="80"/>
      <c r="L44" s="79"/>
      <c r="M44" s="76"/>
      <c r="N44" s="76"/>
      <c r="O44" s="76"/>
      <c r="P44" s="76"/>
    </row>
    <row r="45" spans="1:16" s="39" customFormat="1" ht="12">
      <c r="A45" s="151">
        <f t="shared" si="0"/>
        <v>32</v>
      </c>
      <c r="B45" s="96" t="s">
        <v>40</v>
      </c>
      <c r="C45" s="132" t="s">
        <v>343</v>
      </c>
      <c r="D45" s="123" t="s">
        <v>183</v>
      </c>
      <c r="E45" s="122">
        <v>2</v>
      </c>
      <c r="F45" s="76"/>
      <c r="G45" s="76"/>
      <c r="H45" s="76"/>
      <c r="I45" s="76"/>
      <c r="J45" s="78"/>
      <c r="K45" s="80"/>
      <c r="L45" s="79"/>
      <c r="M45" s="76"/>
      <c r="N45" s="76"/>
      <c r="O45" s="76"/>
      <c r="P45" s="76"/>
    </row>
    <row r="46" spans="1:16" s="39" customFormat="1" ht="12">
      <c r="A46" s="151">
        <f t="shared" si="0"/>
        <v>33</v>
      </c>
      <c r="B46" s="96" t="s">
        <v>40</v>
      </c>
      <c r="C46" s="115" t="s">
        <v>344</v>
      </c>
      <c r="D46" s="123" t="s">
        <v>183</v>
      </c>
      <c r="E46" s="122">
        <v>8</v>
      </c>
      <c r="F46" s="76"/>
      <c r="G46" s="76"/>
      <c r="H46" s="76"/>
      <c r="I46" s="76"/>
      <c r="J46" s="78"/>
      <c r="K46" s="80"/>
      <c r="L46" s="79"/>
      <c r="M46" s="76"/>
      <c r="N46" s="76"/>
      <c r="O46" s="76"/>
      <c r="P46" s="76"/>
    </row>
    <row r="47" spans="1:16" s="39" customFormat="1" ht="24">
      <c r="A47" s="151">
        <f aca="true" t="shared" si="1" ref="A47:A83">A46+1</f>
        <v>34</v>
      </c>
      <c r="B47" s="96" t="s">
        <v>40</v>
      </c>
      <c r="C47" s="132" t="s">
        <v>345</v>
      </c>
      <c r="D47" s="123" t="s">
        <v>183</v>
      </c>
      <c r="E47" s="122">
        <v>2</v>
      </c>
      <c r="F47" s="76"/>
      <c r="G47" s="76"/>
      <c r="H47" s="76"/>
      <c r="I47" s="76"/>
      <c r="J47" s="78"/>
      <c r="K47" s="80"/>
      <c r="L47" s="79"/>
      <c r="M47" s="76"/>
      <c r="N47" s="76"/>
      <c r="O47" s="76"/>
      <c r="P47" s="76"/>
    </row>
    <row r="48" spans="1:16" s="39" customFormat="1" ht="12">
      <c r="A48" s="151">
        <f t="shared" si="1"/>
        <v>35</v>
      </c>
      <c r="B48" s="96" t="s">
        <v>40</v>
      </c>
      <c r="C48" s="115" t="s">
        <v>346</v>
      </c>
      <c r="D48" s="123" t="s">
        <v>183</v>
      </c>
      <c r="E48" s="122">
        <v>12</v>
      </c>
      <c r="F48" s="76"/>
      <c r="G48" s="76"/>
      <c r="H48" s="76"/>
      <c r="I48" s="76"/>
      <c r="J48" s="78"/>
      <c r="K48" s="80"/>
      <c r="L48" s="79"/>
      <c r="M48" s="76"/>
      <c r="N48" s="76"/>
      <c r="O48" s="76"/>
      <c r="P48" s="76"/>
    </row>
    <row r="49" spans="1:16" s="39" customFormat="1" ht="24">
      <c r="A49" s="151">
        <f t="shared" si="1"/>
        <v>36</v>
      </c>
      <c r="B49" s="96" t="s">
        <v>40</v>
      </c>
      <c r="C49" s="132" t="s">
        <v>347</v>
      </c>
      <c r="D49" s="123" t="s">
        <v>183</v>
      </c>
      <c r="E49" s="122">
        <v>2</v>
      </c>
      <c r="F49" s="76"/>
      <c r="G49" s="76"/>
      <c r="H49" s="76"/>
      <c r="I49" s="76"/>
      <c r="J49" s="78"/>
      <c r="K49" s="80"/>
      <c r="L49" s="79"/>
      <c r="M49" s="76"/>
      <c r="N49" s="76"/>
      <c r="O49" s="76"/>
      <c r="P49" s="76"/>
    </row>
    <row r="50" spans="1:16" s="39" customFormat="1" ht="12">
      <c r="A50" s="151">
        <f t="shared" si="1"/>
        <v>37</v>
      </c>
      <c r="B50" s="96" t="s">
        <v>40</v>
      </c>
      <c r="C50" s="132" t="s">
        <v>348</v>
      </c>
      <c r="D50" s="123" t="s">
        <v>183</v>
      </c>
      <c r="E50" s="122">
        <v>2</v>
      </c>
      <c r="F50" s="76"/>
      <c r="G50" s="76"/>
      <c r="H50" s="76"/>
      <c r="I50" s="76"/>
      <c r="J50" s="78"/>
      <c r="K50" s="80"/>
      <c r="L50" s="79"/>
      <c r="M50" s="76"/>
      <c r="N50" s="76"/>
      <c r="O50" s="76"/>
      <c r="P50" s="76"/>
    </row>
    <row r="51" spans="1:16" s="39" customFormat="1" ht="12">
      <c r="A51" s="151">
        <f t="shared" si="1"/>
        <v>38</v>
      </c>
      <c r="B51" s="96" t="s">
        <v>40</v>
      </c>
      <c r="C51" s="132" t="s">
        <v>349</v>
      </c>
      <c r="D51" s="123" t="s">
        <v>183</v>
      </c>
      <c r="E51" s="122">
        <v>8</v>
      </c>
      <c r="F51" s="76"/>
      <c r="G51" s="76"/>
      <c r="H51" s="76"/>
      <c r="I51" s="76"/>
      <c r="J51" s="78"/>
      <c r="K51" s="80"/>
      <c r="L51" s="79"/>
      <c r="M51" s="76"/>
      <c r="N51" s="76"/>
      <c r="O51" s="76"/>
      <c r="P51" s="76"/>
    </row>
    <row r="52" spans="1:16" s="39" customFormat="1" ht="12">
      <c r="A52" s="151">
        <f t="shared" si="1"/>
        <v>39</v>
      </c>
      <c r="B52" s="96" t="s">
        <v>40</v>
      </c>
      <c r="C52" s="132" t="s">
        <v>350</v>
      </c>
      <c r="D52" s="123" t="s">
        <v>183</v>
      </c>
      <c r="E52" s="122">
        <v>2</v>
      </c>
      <c r="F52" s="76"/>
      <c r="G52" s="76"/>
      <c r="H52" s="76"/>
      <c r="I52" s="76"/>
      <c r="J52" s="78"/>
      <c r="K52" s="80"/>
      <c r="L52" s="79"/>
      <c r="M52" s="76"/>
      <c r="N52" s="76"/>
      <c r="O52" s="76"/>
      <c r="P52" s="76"/>
    </row>
    <row r="53" spans="1:16" s="39" customFormat="1" ht="12">
      <c r="A53" s="151">
        <f t="shared" si="1"/>
        <v>40</v>
      </c>
      <c r="B53" s="96" t="s">
        <v>40</v>
      </c>
      <c r="C53" s="132" t="s">
        <v>351</v>
      </c>
      <c r="D53" s="123" t="s">
        <v>183</v>
      </c>
      <c r="E53" s="122">
        <v>2</v>
      </c>
      <c r="F53" s="76"/>
      <c r="G53" s="76"/>
      <c r="H53" s="76"/>
      <c r="I53" s="76"/>
      <c r="J53" s="78"/>
      <c r="K53" s="80"/>
      <c r="L53" s="79"/>
      <c r="M53" s="76"/>
      <c r="N53" s="76"/>
      <c r="O53" s="76"/>
      <c r="P53" s="76"/>
    </row>
    <row r="54" spans="1:16" s="39" customFormat="1" ht="24">
      <c r="A54" s="151">
        <f t="shared" si="1"/>
        <v>41</v>
      </c>
      <c r="B54" s="96" t="s">
        <v>40</v>
      </c>
      <c r="C54" s="115" t="s">
        <v>352</v>
      </c>
      <c r="D54" s="123" t="s">
        <v>183</v>
      </c>
      <c r="E54" s="122">
        <v>12</v>
      </c>
      <c r="F54" s="76"/>
      <c r="G54" s="76"/>
      <c r="H54" s="76"/>
      <c r="I54" s="76"/>
      <c r="J54" s="78"/>
      <c r="K54" s="80"/>
      <c r="L54" s="79"/>
      <c r="M54" s="76"/>
      <c r="N54" s="76"/>
      <c r="O54" s="76"/>
      <c r="P54" s="76"/>
    </row>
    <row r="55" spans="1:16" s="39" customFormat="1" ht="12">
      <c r="A55" s="151">
        <f t="shared" si="1"/>
        <v>42</v>
      </c>
      <c r="B55" s="96" t="s">
        <v>40</v>
      </c>
      <c r="C55" s="132" t="s">
        <v>353</v>
      </c>
      <c r="D55" s="123" t="s">
        <v>183</v>
      </c>
      <c r="E55" s="122">
        <v>10</v>
      </c>
      <c r="F55" s="76"/>
      <c r="G55" s="76"/>
      <c r="H55" s="76"/>
      <c r="I55" s="76"/>
      <c r="J55" s="78"/>
      <c r="K55" s="80"/>
      <c r="L55" s="79"/>
      <c r="M55" s="76"/>
      <c r="N55" s="76"/>
      <c r="O55" s="76"/>
      <c r="P55" s="76"/>
    </row>
    <row r="56" spans="1:16" s="39" customFormat="1" ht="12">
      <c r="A56" s="151">
        <f t="shared" si="1"/>
        <v>43</v>
      </c>
      <c r="B56" s="96" t="s">
        <v>40</v>
      </c>
      <c r="C56" s="132" t="s">
        <v>354</v>
      </c>
      <c r="D56" s="123" t="s">
        <v>183</v>
      </c>
      <c r="E56" s="122">
        <v>10</v>
      </c>
      <c r="F56" s="76"/>
      <c r="G56" s="76"/>
      <c r="H56" s="76"/>
      <c r="I56" s="76"/>
      <c r="J56" s="78"/>
      <c r="K56" s="80"/>
      <c r="L56" s="79"/>
      <c r="M56" s="76"/>
      <c r="N56" s="76"/>
      <c r="O56" s="76"/>
      <c r="P56" s="76"/>
    </row>
    <row r="57" spans="1:16" s="39" customFormat="1" ht="24">
      <c r="A57" s="151">
        <f t="shared" si="1"/>
        <v>44</v>
      </c>
      <c r="B57" s="96" t="s">
        <v>40</v>
      </c>
      <c r="C57" s="132" t="s">
        <v>355</v>
      </c>
      <c r="D57" s="123" t="s">
        <v>183</v>
      </c>
      <c r="E57" s="122">
        <v>12</v>
      </c>
      <c r="F57" s="76"/>
      <c r="G57" s="76"/>
      <c r="H57" s="76"/>
      <c r="I57" s="76"/>
      <c r="J57" s="78"/>
      <c r="K57" s="80"/>
      <c r="L57" s="79"/>
      <c r="M57" s="76"/>
      <c r="N57" s="76"/>
      <c r="O57" s="76"/>
      <c r="P57" s="76"/>
    </row>
    <row r="58" spans="1:16" s="39" customFormat="1" ht="12">
      <c r="A58" s="151">
        <f t="shared" si="1"/>
        <v>45</v>
      </c>
      <c r="B58" s="96" t="s">
        <v>40</v>
      </c>
      <c r="C58" s="115" t="s">
        <v>356</v>
      </c>
      <c r="D58" s="123" t="s">
        <v>183</v>
      </c>
      <c r="E58" s="122">
        <v>12</v>
      </c>
      <c r="F58" s="76"/>
      <c r="G58" s="76"/>
      <c r="H58" s="76"/>
      <c r="I58" s="76"/>
      <c r="J58" s="78"/>
      <c r="K58" s="80"/>
      <c r="L58" s="79"/>
      <c r="M58" s="76"/>
      <c r="N58" s="76"/>
      <c r="O58" s="76"/>
      <c r="P58" s="76"/>
    </row>
    <row r="59" spans="1:16" s="39" customFormat="1" ht="12">
      <c r="A59" s="151">
        <f t="shared" si="1"/>
        <v>46</v>
      </c>
      <c r="B59" s="96" t="s">
        <v>40</v>
      </c>
      <c r="C59" s="132" t="s">
        <v>357</v>
      </c>
      <c r="D59" s="123" t="s">
        <v>183</v>
      </c>
      <c r="E59" s="122">
        <v>12</v>
      </c>
      <c r="F59" s="76"/>
      <c r="G59" s="76"/>
      <c r="H59" s="76"/>
      <c r="I59" s="76"/>
      <c r="J59" s="78"/>
      <c r="K59" s="80"/>
      <c r="L59" s="79"/>
      <c r="M59" s="76"/>
      <c r="N59" s="76"/>
      <c r="O59" s="76"/>
      <c r="P59" s="76"/>
    </row>
    <row r="60" spans="1:16" s="39" customFormat="1" ht="12">
      <c r="A60" s="151">
        <f t="shared" si="1"/>
        <v>47</v>
      </c>
      <c r="B60" s="96" t="s">
        <v>40</v>
      </c>
      <c r="C60" s="115" t="s">
        <v>358</v>
      </c>
      <c r="D60" s="123" t="s">
        <v>194</v>
      </c>
      <c r="E60" s="122">
        <v>1</v>
      </c>
      <c r="F60" s="76"/>
      <c r="G60" s="76"/>
      <c r="H60" s="76"/>
      <c r="I60" s="76"/>
      <c r="J60" s="78"/>
      <c r="K60" s="80"/>
      <c r="L60" s="79"/>
      <c r="M60" s="76"/>
      <c r="N60" s="76"/>
      <c r="O60" s="76"/>
      <c r="P60" s="76"/>
    </row>
    <row r="61" spans="1:16" s="39" customFormat="1" ht="24">
      <c r="A61" s="151">
        <f t="shared" si="1"/>
        <v>48</v>
      </c>
      <c r="B61" s="96" t="s">
        <v>40</v>
      </c>
      <c r="C61" s="132" t="s">
        <v>359</v>
      </c>
      <c r="D61" s="123" t="s">
        <v>183</v>
      </c>
      <c r="E61" s="122">
        <v>1</v>
      </c>
      <c r="F61" s="76"/>
      <c r="G61" s="76"/>
      <c r="H61" s="76"/>
      <c r="I61" s="76"/>
      <c r="J61" s="78"/>
      <c r="K61" s="80"/>
      <c r="L61" s="79"/>
      <c r="M61" s="76"/>
      <c r="N61" s="76"/>
      <c r="O61" s="76"/>
      <c r="P61" s="76"/>
    </row>
    <row r="62" spans="1:16" s="39" customFormat="1" ht="12">
      <c r="A62" s="151">
        <f t="shared" si="1"/>
        <v>49</v>
      </c>
      <c r="B62" s="96" t="s">
        <v>40</v>
      </c>
      <c r="C62" s="132" t="s">
        <v>360</v>
      </c>
      <c r="D62" s="123" t="s">
        <v>183</v>
      </c>
      <c r="E62" s="122">
        <v>1</v>
      </c>
      <c r="F62" s="76"/>
      <c r="G62" s="76"/>
      <c r="H62" s="76"/>
      <c r="I62" s="76"/>
      <c r="J62" s="78"/>
      <c r="K62" s="80"/>
      <c r="L62" s="79"/>
      <c r="M62" s="76"/>
      <c r="N62" s="76"/>
      <c r="O62" s="76"/>
      <c r="P62" s="76"/>
    </row>
    <row r="63" spans="1:16" s="39" customFormat="1" ht="12">
      <c r="A63" s="151">
        <f t="shared" si="1"/>
        <v>50</v>
      </c>
      <c r="B63" s="96" t="s">
        <v>40</v>
      </c>
      <c r="C63" s="132" t="s">
        <v>361</v>
      </c>
      <c r="D63" s="123" t="s">
        <v>183</v>
      </c>
      <c r="E63" s="122">
        <v>1</v>
      </c>
      <c r="F63" s="76"/>
      <c r="G63" s="76"/>
      <c r="H63" s="76"/>
      <c r="I63" s="76"/>
      <c r="J63" s="78"/>
      <c r="K63" s="80"/>
      <c r="L63" s="79"/>
      <c r="M63" s="76"/>
      <c r="N63" s="76"/>
      <c r="O63" s="76"/>
      <c r="P63" s="76"/>
    </row>
    <row r="64" spans="1:16" s="39" customFormat="1" ht="12">
      <c r="A64" s="151">
        <f t="shared" si="1"/>
        <v>51</v>
      </c>
      <c r="B64" s="96" t="s">
        <v>40</v>
      </c>
      <c r="C64" s="132" t="s">
        <v>362</v>
      </c>
      <c r="D64" s="123" t="s">
        <v>183</v>
      </c>
      <c r="E64" s="122">
        <v>1</v>
      </c>
      <c r="F64" s="76"/>
      <c r="G64" s="76"/>
      <c r="H64" s="76"/>
      <c r="I64" s="76"/>
      <c r="J64" s="78"/>
      <c r="K64" s="80"/>
      <c r="L64" s="79"/>
      <c r="M64" s="76"/>
      <c r="N64" s="76"/>
      <c r="O64" s="76"/>
      <c r="P64" s="76"/>
    </row>
    <row r="65" spans="1:16" s="39" customFormat="1" ht="12">
      <c r="A65" s="151">
        <f t="shared" si="1"/>
        <v>52</v>
      </c>
      <c r="B65" s="96" t="s">
        <v>40</v>
      </c>
      <c r="C65" s="132" t="s">
        <v>363</v>
      </c>
      <c r="D65" s="123" t="s">
        <v>183</v>
      </c>
      <c r="E65" s="286">
        <v>392</v>
      </c>
      <c r="F65" s="76"/>
      <c r="G65" s="76"/>
      <c r="H65" s="76"/>
      <c r="I65" s="76"/>
      <c r="J65" s="78"/>
      <c r="K65" s="80"/>
      <c r="L65" s="79"/>
      <c r="M65" s="76"/>
      <c r="N65" s="76"/>
      <c r="O65" s="76"/>
      <c r="P65" s="76"/>
    </row>
    <row r="66" spans="1:16" s="39" customFormat="1" ht="12">
      <c r="A66" s="151">
        <f t="shared" si="1"/>
        <v>53</v>
      </c>
      <c r="B66" s="96" t="s">
        <v>40</v>
      </c>
      <c r="C66" s="132" t="s">
        <v>364</v>
      </c>
      <c r="D66" s="123" t="s">
        <v>183</v>
      </c>
      <c r="E66" s="122">
        <v>3</v>
      </c>
      <c r="F66" s="76"/>
      <c r="G66" s="76"/>
      <c r="H66" s="76"/>
      <c r="I66" s="76"/>
      <c r="J66" s="78"/>
      <c r="K66" s="80"/>
      <c r="L66" s="79"/>
      <c r="M66" s="76"/>
      <c r="N66" s="76"/>
      <c r="O66" s="76"/>
      <c r="P66" s="76"/>
    </row>
    <row r="67" spans="1:16" s="39" customFormat="1" ht="12">
      <c r="A67" s="151">
        <f t="shared" si="1"/>
        <v>54</v>
      </c>
      <c r="B67" s="96" t="s">
        <v>40</v>
      </c>
      <c r="C67" s="132" t="s">
        <v>365</v>
      </c>
      <c r="D67" s="123" t="s">
        <v>183</v>
      </c>
      <c r="E67" s="122">
        <v>1</v>
      </c>
      <c r="F67" s="76"/>
      <c r="G67" s="76"/>
      <c r="H67" s="76"/>
      <c r="I67" s="76"/>
      <c r="J67" s="78"/>
      <c r="K67" s="80"/>
      <c r="L67" s="79"/>
      <c r="M67" s="76"/>
      <c r="N67" s="76"/>
      <c r="O67" s="76"/>
      <c r="P67" s="76"/>
    </row>
    <row r="68" spans="1:16" s="39" customFormat="1" ht="12">
      <c r="A68" s="151">
        <f t="shared" si="1"/>
        <v>55</v>
      </c>
      <c r="B68" s="96" t="s">
        <v>40</v>
      </c>
      <c r="C68" s="132" t="s">
        <v>366</v>
      </c>
      <c r="D68" s="123" t="s">
        <v>183</v>
      </c>
      <c r="E68" s="122">
        <v>1</v>
      </c>
      <c r="F68" s="76"/>
      <c r="G68" s="76"/>
      <c r="H68" s="76"/>
      <c r="I68" s="76"/>
      <c r="J68" s="78"/>
      <c r="K68" s="80"/>
      <c r="L68" s="79"/>
      <c r="M68" s="76"/>
      <c r="N68" s="76"/>
      <c r="O68" s="76"/>
      <c r="P68" s="76"/>
    </row>
    <row r="69" spans="1:16" s="39" customFormat="1" ht="12">
      <c r="A69" s="151">
        <f t="shared" si="1"/>
        <v>56</v>
      </c>
      <c r="B69" s="96" t="s">
        <v>40</v>
      </c>
      <c r="C69" s="132" t="s">
        <v>367</v>
      </c>
      <c r="D69" s="123" t="s">
        <v>183</v>
      </c>
      <c r="E69" s="122">
        <v>1</v>
      </c>
      <c r="F69" s="76"/>
      <c r="G69" s="76"/>
      <c r="H69" s="76"/>
      <c r="I69" s="76"/>
      <c r="J69" s="78"/>
      <c r="K69" s="80"/>
      <c r="L69" s="79"/>
      <c r="M69" s="76"/>
      <c r="N69" s="76"/>
      <c r="O69" s="76"/>
      <c r="P69" s="76"/>
    </row>
    <row r="70" spans="1:16" s="39" customFormat="1" ht="12">
      <c r="A70" s="151">
        <f t="shared" si="1"/>
        <v>57</v>
      </c>
      <c r="B70" s="96" t="s">
        <v>40</v>
      </c>
      <c r="C70" s="132" t="s">
        <v>368</v>
      </c>
      <c r="D70" s="123" t="s">
        <v>183</v>
      </c>
      <c r="E70" s="122">
        <v>1</v>
      </c>
      <c r="F70" s="76"/>
      <c r="G70" s="76"/>
      <c r="H70" s="76"/>
      <c r="I70" s="76"/>
      <c r="J70" s="78"/>
      <c r="K70" s="80"/>
      <c r="L70" s="79"/>
      <c r="M70" s="76"/>
      <c r="N70" s="76"/>
      <c r="O70" s="76"/>
      <c r="P70" s="76"/>
    </row>
    <row r="71" spans="1:16" s="39" customFormat="1" ht="12">
      <c r="A71" s="151">
        <f t="shared" si="1"/>
        <v>58</v>
      </c>
      <c r="B71" s="96" t="s">
        <v>40</v>
      </c>
      <c r="C71" s="132" t="s">
        <v>369</v>
      </c>
      <c r="D71" s="123" t="s">
        <v>183</v>
      </c>
      <c r="E71" s="122">
        <v>1</v>
      </c>
      <c r="F71" s="76"/>
      <c r="G71" s="76"/>
      <c r="H71" s="76"/>
      <c r="I71" s="76"/>
      <c r="J71" s="78"/>
      <c r="K71" s="80"/>
      <c r="L71" s="79"/>
      <c r="M71" s="76"/>
      <c r="N71" s="76"/>
      <c r="O71" s="76"/>
      <c r="P71" s="76"/>
    </row>
    <row r="72" spans="1:16" s="39" customFormat="1" ht="12">
      <c r="A72" s="151">
        <f t="shared" si="1"/>
        <v>59</v>
      </c>
      <c r="B72" s="96" t="s">
        <v>40</v>
      </c>
      <c r="C72" s="115" t="s">
        <v>370</v>
      </c>
      <c r="D72" s="123" t="s">
        <v>194</v>
      </c>
      <c r="E72" s="122">
        <v>1</v>
      </c>
      <c r="F72" s="76"/>
      <c r="G72" s="76"/>
      <c r="H72" s="76"/>
      <c r="I72" s="76"/>
      <c r="J72" s="78"/>
      <c r="K72" s="80"/>
      <c r="L72" s="79"/>
      <c r="M72" s="76"/>
      <c r="N72" s="76"/>
      <c r="O72" s="76"/>
      <c r="P72" s="76"/>
    </row>
    <row r="73" spans="1:16" s="39" customFormat="1" ht="12">
      <c r="A73" s="151">
        <f t="shared" si="1"/>
        <v>60</v>
      </c>
      <c r="B73" s="96" t="s">
        <v>40</v>
      </c>
      <c r="C73" s="132" t="s">
        <v>371</v>
      </c>
      <c r="D73" s="123" t="s">
        <v>194</v>
      </c>
      <c r="E73" s="122">
        <v>1</v>
      </c>
      <c r="F73" s="76"/>
      <c r="G73" s="76"/>
      <c r="H73" s="76"/>
      <c r="I73" s="76"/>
      <c r="J73" s="78"/>
      <c r="K73" s="80"/>
      <c r="L73" s="79"/>
      <c r="M73" s="76"/>
      <c r="N73" s="76"/>
      <c r="O73" s="76"/>
      <c r="P73" s="76"/>
    </row>
    <row r="74" spans="1:16" s="39" customFormat="1" ht="12">
      <c r="A74" s="151">
        <f t="shared" si="1"/>
        <v>61</v>
      </c>
      <c r="B74" s="96" t="s">
        <v>40</v>
      </c>
      <c r="C74" s="115" t="s">
        <v>372</v>
      </c>
      <c r="D74" s="123" t="s">
        <v>194</v>
      </c>
      <c r="E74" s="122">
        <v>1</v>
      </c>
      <c r="F74" s="76"/>
      <c r="G74" s="76"/>
      <c r="H74" s="76"/>
      <c r="I74" s="76"/>
      <c r="J74" s="78"/>
      <c r="K74" s="80"/>
      <c r="L74" s="79"/>
      <c r="M74" s="76"/>
      <c r="N74" s="76"/>
      <c r="O74" s="76"/>
      <c r="P74" s="76"/>
    </row>
    <row r="75" spans="1:16" s="39" customFormat="1" ht="18">
      <c r="A75" s="151">
        <f t="shared" si="1"/>
        <v>62</v>
      </c>
      <c r="B75" s="96" t="s">
        <v>40</v>
      </c>
      <c r="C75" s="132" t="s">
        <v>192</v>
      </c>
      <c r="D75" s="123" t="s">
        <v>193</v>
      </c>
      <c r="E75" s="122">
        <v>12.6</v>
      </c>
      <c r="F75" s="76"/>
      <c r="G75" s="76"/>
      <c r="H75" s="76"/>
      <c r="I75" s="76"/>
      <c r="J75" s="78"/>
      <c r="K75" s="80"/>
      <c r="L75" s="79"/>
      <c r="M75" s="76"/>
      <c r="N75" s="76"/>
      <c r="O75" s="76"/>
      <c r="P75" s="76"/>
    </row>
    <row r="76" spans="1:16" s="39" customFormat="1" ht="12">
      <c r="A76" s="151">
        <f t="shared" si="1"/>
        <v>63</v>
      </c>
      <c r="B76" s="96" t="s">
        <v>40</v>
      </c>
      <c r="C76" s="115" t="s">
        <v>373</v>
      </c>
      <c r="D76" s="123" t="s">
        <v>194</v>
      </c>
      <c r="E76" s="122">
        <v>25</v>
      </c>
      <c r="F76" s="76"/>
      <c r="G76" s="76"/>
      <c r="H76" s="76"/>
      <c r="I76" s="76"/>
      <c r="J76" s="78"/>
      <c r="K76" s="80"/>
      <c r="L76" s="79"/>
      <c r="M76" s="76"/>
      <c r="N76" s="76"/>
      <c r="O76" s="76"/>
      <c r="P76" s="76"/>
    </row>
    <row r="77" spans="1:16" s="39" customFormat="1" ht="12">
      <c r="A77" s="151">
        <f t="shared" si="1"/>
        <v>64</v>
      </c>
      <c r="B77" s="96" t="s">
        <v>40</v>
      </c>
      <c r="C77" s="115" t="s">
        <v>374</v>
      </c>
      <c r="D77" s="123" t="s">
        <v>183</v>
      </c>
      <c r="E77" s="122">
        <v>1</v>
      </c>
      <c r="F77" s="76"/>
      <c r="G77" s="76"/>
      <c r="H77" s="76"/>
      <c r="I77" s="76"/>
      <c r="J77" s="78"/>
      <c r="K77" s="80"/>
      <c r="L77" s="79"/>
      <c r="M77" s="76"/>
      <c r="N77" s="76"/>
      <c r="O77" s="76"/>
      <c r="P77" s="76"/>
    </row>
    <row r="78" spans="1:16" s="39" customFormat="1" ht="24">
      <c r="A78" s="151">
        <f t="shared" si="1"/>
        <v>65</v>
      </c>
      <c r="B78" s="96" t="s">
        <v>40</v>
      </c>
      <c r="C78" s="115" t="s">
        <v>375</v>
      </c>
      <c r="D78" s="123" t="s">
        <v>194</v>
      </c>
      <c r="E78" s="122">
        <v>1</v>
      </c>
      <c r="F78" s="76"/>
      <c r="G78" s="76"/>
      <c r="H78" s="76"/>
      <c r="I78" s="76"/>
      <c r="J78" s="78"/>
      <c r="K78" s="80"/>
      <c r="L78" s="79"/>
      <c r="M78" s="76"/>
      <c r="N78" s="76"/>
      <c r="O78" s="76"/>
      <c r="P78" s="76"/>
    </row>
    <row r="79" spans="1:16" s="39" customFormat="1" ht="12">
      <c r="A79" s="151">
        <f t="shared" si="1"/>
        <v>66</v>
      </c>
      <c r="B79" s="96" t="s">
        <v>40</v>
      </c>
      <c r="C79" s="115" t="s">
        <v>376</v>
      </c>
      <c r="D79" s="123" t="s">
        <v>194</v>
      </c>
      <c r="E79" s="122">
        <v>1</v>
      </c>
      <c r="F79" s="76"/>
      <c r="G79" s="76"/>
      <c r="H79" s="76"/>
      <c r="I79" s="76"/>
      <c r="J79" s="78"/>
      <c r="K79" s="80"/>
      <c r="L79" s="79"/>
      <c r="M79" s="76"/>
      <c r="N79" s="76"/>
      <c r="O79" s="76"/>
      <c r="P79" s="76"/>
    </row>
    <row r="80" spans="1:16" s="39" customFormat="1" ht="12">
      <c r="A80" s="151">
        <f t="shared" si="1"/>
        <v>67</v>
      </c>
      <c r="B80" s="96" t="s">
        <v>40</v>
      </c>
      <c r="C80" s="115" t="s">
        <v>377</v>
      </c>
      <c r="D80" s="123" t="s">
        <v>194</v>
      </c>
      <c r="E80" s="122">
        <v>1</v>
      </c>
      <c r="F80" s="76"/>
      <c r="G80" s="76"/>
      <c r="H80" s="76"/>
      <c r="I80" s="76"/>
      <c r="J80" s="78"/>
      <c r="K80" s="80"/>
      <c r="L80" s="79"/>
      <c r="M80" s="76"/>
      <c r="N80" s="76"/>
      <c r="O80" s="76"/>
      <c r="P80" s="76"/>
    </row>
    <row r="81" spans="1:16" s="39" customFormat="1" ht="12">
      <c r="A81" s="151">
        <f t="shared" si="1"/>
        <v>68</v>
      </c>
      <c r="B81" s="96" t="s">
        <v>40</v>
      </c>
      <c r="C81" s="115" t="s">
        <v>378</v>
      </c>
      <c r="D81" s="123" t="s">
        <v>194</v>
      </c>
      <c r="E81" s="122">
        <v>1.6</v>
      </c>
      <c r="F81" s="76"/>
      <c r="G81" s="76"/>
      <c r="H81" s="76"/>
      <c r="I81" s="76"/>
      <c r="J81" s="78"/>
      <c r="K81" s="80"/>
      <c r="L81" s="79"/>
      <c r="M81" s="76"/>
      <c r="N81" s="76"/>
      <c r="O81" s="76"/>
      <c r="P81" s="76"/>
    </row>
    <row r="82" spans="1:16" s="39" customFormat="1" ht="12">
      <c r="A82" s="151">
        <f t="shared" si="1"/>
        <v>69</v>
      </c>
      <c r="B82" s="96" t="s">
        <v>40</v>
      </c>
      <c r="C82" s="115" t="s">
        <v>63</v>
      </c>
      <c r="D82" s="123" t="s">
        <v>194</v>
      </c>
      <c r="E82" s="122">
        <v>1</v>
      </c>
      <c r="F82" s="76"/>
      <c r="G82" s="76"/>
      <c r="H82" s="76"/>
      <c r="I82" s="76"/>
      <c r="J82" s="78"/>
      <c r="K82" s="80"/>
      <c r="L82" s="79"/>
      <c r="M82" s="76"/>
      <c r="N82" s="76"/>
      <c r="O82" s="76"/>
      <c r="P82" s="76"/>
    </row>
    <row r="83" spans="1:16" s="39" customFormat="1" ht="12">
      <c r="A83" s="151">
        <f t="shared" si="1"/>
        <v>70</v>
      </c>
      <c r="B83" s="96" t="s">
        <v>40</v>
      </c>
      <c r="C83" s="132" t="s">
        <v>62</v>
      </c>
      <c r="D83" s="123" t="s">
        <v>61</v>
      </c>
      <c r="E83" s="122">
        <v>1</v>
      </c>
      <c r="F83" s="76"/>
      <c r="G83" s="76"/>
      <c r="H83" s="76"/>
      <c r="I83" s="76"/>
      <c r="J83" s="78"/>
      <c r="K83" s="80"/>
      <c r="L83" s="79"/>
      <c r="M83" s="76"/>
      <c r="N83" s="76"/>
      <c r="O83" s="76"/>
      <c r="P83" s="76"/>
    </row>
    <row r="84" spans="1:16" s="39" customFormat="1" ht="12">
      <c r="A84" s="268" t="s">
        <v>57</v>
      </c>
      <c r="B84" s="268"/>
      <c r="C84" s="269" t="s">
        <v>41</v>
      </c>
      <c r="D84" s="269"/>
      <c r="E84" s="269"/>
      <c r="F84" s="269"/>
      <c r="G84" s="269"/>
      <c r="H84" s="269"/>
      <c r="I84" s="269"/>
      <c r="J84" s="269"/>
      <c r="K84" s="269"/>
      <c r="L84" s="110"/>
      <c r="M84" s="110"/>
      <c r="N84" s="110"/>
      <c r="O84" s="110"/>
      <c r="P84" s="110"/>
    </row>
    <row r="85" spans="1:16" s="39" customFormat="1" ht="12">
      <c r="A85" s="266" t="s">
        <v>38</v>
      </c>
      <c r="B85" s="266"/>
      <c r="C85" s="266"/>
      <c r="D85" s="266"/>
      <c r="E85" s="266"/>
      <c r="F85" s="266"/>
      <c r="G85" s="266"/>
      <c r="H85" s="266"/>
      <c r="I85" s="266"/>
      <c r="J85" s="266"/>
      <c r="K85" s="266"/>
      <c r="L85" s="110"/>
      <c r="M85" s="110"/>
      <c r="N85" s="110"/>
      <c r="O85" s="110"/>
      <c r="P85" s="110"/>
    </row>
    <row r="86" spans="1:16" s="39" customFormat="1" ht="12">
      <c r="A86" s="266" t="s">
        <v>90</v>
      </c>
      <c r="B86" s="266"/>
      <c r="C86" s="266"/>
      <c r="D86" s="266"/>
      <c r="E86" s="266"/>
      <c r="F86" s="266"/>
      <c r="G86" s="266"/>
      <c r="H86" s="266"/>
      <c r="I86" s="266"/>
      <c r="J86" s="266"/>
      <c r="K86" s="266"/>
      <c r="L86" s="111"/>
      <c r="M86" s="110"/>
      <c r="N86" s="110"/>
      <c r="O86" s="110"/>
      <c r="P86" s="110"/>
    </row>
    <row r="87" spans="1:16" s="39" customFormat="1" ht="12">
      <c r="A87" s="266" t="s">
        <v>132</v>
      </c>
      <c r="B87" s="266"/>
      <c r="C87" s="266"/>
      <c r="D87" s="266"/>
      <c r="E87" s="266"/>
      <c r="F87" s="266"/>
      <c r="G87" s="266"/>
      <c r="H87" s="266"/>
      <c r="I87" s="266"/>
      <c r="J87" s="266"/>
      <c r="K87" s="266"/>
      <c r="L87" s="266"/>
      <c r="M87" s="110"/>
      <c r="N87" s="110"/>
      <c r="O87" s="110"/>
      <c r="P87" s="110"/>
    </row>
    <row r="88" spans="1:16" s="39" customFormat="1" ht="12">
      <c r="A88" s="63"/>
      <c r="B88" s="64"/>
      <c r="C88" s="69"/>
      <c r="D88" s="65"/>
      <c r="E88" s="70"/>
      <c r="F88" s="65"/>
      <c r="G88" s="65"/>
      <c r="H88" s="65"/>
      <c r="I88" s="65"/>
      <c r="J88" s="65"/>
      <c r="K88" s="65"/>
      <c r="L88" s="65"/>
      <c r="M88" s="65"/>
      <c r="N88" s="65"/>
      <c r="O88" s="65"/>
      <c r="P88" s="65"/>
    </row>
    <row r="89" spans="1:16" s="39" customFormat="1" ht="12">
      <c r="A89" s="63"/>
      <c r="B89" s="64"/>
      <c r="C89" s="69"/>
      <c r="D89" s="65"/>
      <c r="E89" s="70"/>
      <c r="F89" s="65"/>
      <c r="G89" s="65"/>
      <c r="H89" s="65"/>
      <c r="I89" s="65"/>
      <c r="J89" s="65"/>
      <c r="K89" s="65"/>
      <c r="L89" s="65"/>
      <c r="M89" s="65"/>
      <c r="N89" s="65"/>
      <c r="O89" s="65"/>
      <c r="P89" s="65"/>
    </row>
    <row r="90" spans="1:16" s="39" customFormat="1" ht="12">
      <c r="A90" s="63"/>
      <c r="B90" s="64"/>
      <c r="C90" s="75"/>
      <c r="D90" s="235"/>
      <c r="E90" s="235"/>
      <c r="F90" s="235"/>
      <c r="G90" s="235"/>
      <c r="H90" s="235"/>
      <c r="I90" s="235"/>
      <c r="J90" s="235"/>
      <c r="K90" s="235"/>
      <c r="L90" s="235"/>
      <c r="M90" s="65"/>
      <c r="N90" s="176"/>
      <c r="O90" s="176"/>
      <c r="P90" s="176"/>
    </row>
    <row r="91" spans="1:16" s="39" customFormat="1" ht="12">
      <c r="A91" s="63"/>
      <c r="B91" s="64"/>
      <c r="C91" s="75"/>
      <c r="D91" s="235"/>
      <c r="E91" s="235"/>
      <c r="F91" s="235"/>
      <c r="G91" s="235"/>
      <c r="H91" s="235"/>
      <c r="I91" s="235"/>
      <c r="J91" s="235"/>
      <c r="K91" s="235"/>
      <c r="L91" s="235"/>
      <c r="M91" s="65"/>
      <c r="N91" s="235"/>
      <c r="O91" s="235"/>
      <c r="P91" s="235"/>
    </row>
    <row r="92" spans="1:16" s="39" customFormat="1" ht="12">
      <c r="A92" s="63"/>
      <c r="B92" s="64"/>
      <c r="C92" s="75"/>
      <c r="D92" s="137"/>
      <c r="E92" s="137"/>
      <c r="F92" s="137"/>
      <c r="G92" s="137"/>
      <c r="H92" s="137"/>
      <c r="I92" s="137"/>
      <c r="J92" s="137"/>
      <c r="K92" s="137"/>
      <c r="L92" s="137"/>
      <c r="M92" s="65"/>
      <c r="N92" s="137"/>
      <c r="O92" s="137"/>
      <c r="P92" s="137"/>
    </row>
    <row r="93" spans="1:16" s="39" customFormat="1" ht="12">
      <c r="A93" s="63"/>
      <c r="B93" s="64"/>
      <c r="C93" s="75"/>
      <c r="D93" s="235"/>
      <c r="E93" s="235"/>
      <c r="F93" s="235"/>
      <c r="G93" s="235"/>
      <c r="H93" s="235"/>
      <c r="I93" s="235"/>
      <c r="J93" s="235"/>
      <c r="K93" s="235"/>
      <c r="L93" s="235"/>
      <c r="M93" s="65"/>
      <c r="N93" s="176"/>
      <c r="O93" s="176"/>
      <c r="P93" s="176"/>
    </row>
    <row r="94" spans="1:16" s="39" customFormat="1" ht="12">
      <c r="A94" s="63"/>
      <c r="B94" s="64"/>
      <c r="C94" s="75"/>
      <c r="D94" s="235"/>
      <c r="E94" s="235"/>
      <c r="F94" s="235"/>
      <c r="G94" s="178"/>
      <c r="H94" s="178"/>
      <c r="I94" s="178"/>
      <c r="J94" s="178"/>
      <c r="K94" s="178"/>
      <c r="L94" s="178"/>
      <c r="M94" s="65"/>
      <c r="N94" s="235"/>
      <c r="O94" s="235"/>
      <c r="P94" s="235"/>
    </row>
    <row r="95" spans="1:16" s="39" customFormat="1" ht="11.25">
      <c r="A95" s="71"/>
      <c r="B95" s="72"/>
      <c r="D95" s="73"/>
      <c r="E95" s="74"/>
      <c r="F95" s="73"/>
      <c r="G95" s="73"/>
      <c r="H95" s="73"/>
      <c r="I95" s="73"/>
      <c r="J95" s="73"/>
      <c r="K95" s="73"/>
      <c r="L95" s="73"/>
      <c r="M95" s="73"/>
      <c r="N95" s="73"/>
      <c r="O95" s="73"/>
      <c r="P95" s="73"/>
    </row>
  </sheetData>
  <sheetProtection selectLockedCells="1" selectUnlockedCells="1"/>
  <mergeCells count="35">
    <mergeCell ref="D94:F94"/>
    <mergeCell ref="G94:L94"/>
    <mergeCell ref="N94:P94"/>
    <mergeCell ref="N90:P90"/>
    <mergeCell ref="D91:F91"/>
    <mergeCell ref="G91:L91"/>
    <mergeCell ref="N91:P91"/>
    <mergeCell ref="D93:F93"/>
    <mergeCell ref="G93:L93"/>
    <mergeCell ref="N93:P93"/>
    <mergeCell ref="A87:L87"/>
    <mergeCell ref="D90:F90"/>
    <mergeCell ref="G90:L90"/>
    <mergeCell ref="A13:P13"/>
    <mergeCell ref="A84:B84"/>
    <mergeCell ref="C84:K84"/>
    <mergeCell ref="A85:K85"/>
    <mergeCell ref="A86:K86"/>
    <mergeCell ref="A8:P8"/>
    <mergeCell ref="A11:A12"/>
    <mergeCell ref="C11:C12"/>
    <mergeCell ref="B11:B12"/>
    <mergeCell ref="O10:P10"/>
    <mergeCell ref="O9:P9"/>
    <mergeCell ref="L11:P11"/>
    <mergeCell ref="F11:K11"/>
    <mergeCell ref="A1:P1"/>
    <mergeCell ref="A2:P2"/>
    <mergeCell ref="A3:P3"/>
    <mergeCell ref="A5:C5"/>
    <mergeCell ref="D5:P5"/>
    <mergeCell ref="A7:C7"/>
    <mergeCell ref="D7:P7"/>
    <mergeCell ref="A6:C6"/>
    <mergeCell ref="D6:P6"/>
  </mergeCells>
  <printOptions horizontalCentered="1"/>
  <pageMargins left="0.16" right="0" top="0.46" bottom="0.23" header="0.29" footer="0.43"/>
  <pageSetup horizontalDpi="300" verticalDpi="300" orientation="landscape" paperSize="9" scale="98" r:id="rId1"/>
</worksheet>
</file>

<file path=xl/worksheets/sheet5.xml><?xml version="1.0" encoding="utf-8"?>
<worksheet xmlns="http://schemas.openxmlformats.org/spreadsheetml/2006/main" xmlns:r="http://schemas.openxmlformats.org/officeDocument/2006/relationships">
  <sheetPr>
    <tabColor rgb="FF92D050"/>
  </sheetPr>
  <dimension ref="A1:Q72"/>
  <sheetViews>
    <sheetView tabSelected="1" view="pageBreakPreview" zoomScale="70" zoomScaleNormal="85" zoomScaleSheetLayoutView="70" zoomScalePageLayoutView="0" workbookViewId="0" topLeftCell="A1">
      <selection activeCell="E65" sqref="E65"/>
    </sheetView>
  </sheetViews>
  <sheetFormatPr defaultColWidth="9.140625" defaultRowHeight="15"/>
  <cols>
    <col min="1" max="1" width="4.140625" style="34" customWidth="1"/>
    <col min="2" max="2" width="9.140625" style="35" customWidth="1"/>
    <col min="3" max="3" width="32.7109375" style="36" customWidth="1"/>
    <col min="4" max="4" width="6.140625" style="37" customWidth="1"/>
    <col min="5" max="5" width="7.57421875" style="67" customWidth="1"/>
    <col min="6" max="6" width="5.57421875" style="37" customWidth="1"/>
    <col min="7" max="7" width="4.8515625" style="37" customWidth="1"/>
    <col min="8" max="8" width="7.140625" style="37" customWidth="1"/>
    <col min="9" max="9" width="7.7109375" style="37" customWidth="1"/>
    <col min="10" max="10" width="6.140625" style="37" customWidth="1"/>
    <col min="11" max="11" width="9.00390625" style="37" customWidth="1"/>
    <col min="12" max="12" width="9.140625" style="37" customWidth="1"/>
    <col min="13" max="13" width="9.57421875" style="37" customWidth="1"/>
    <col min="14" max="14" width="10.421875" style="37" customWidth="1"/>
    <col min="15" max="15" width="8.8515625" style="37" customWidth="1"/>
    <col min="16" max="16" width="9.57421875" style="37" customWidth="1"/>
    <col min="17" max="17" width="10.140625" style="38" bestFit="1" customWidth="1"/>
    <col min="18" max="16384" width="9.140625" style="38" customWidth="1"/>
  </cols>
  <sheetData>
    <row r="1" spans="1:16" s="39" customFormat="1" ht="15">
      <c r="A1" s="255" t="s">
        <v>190</v>
      </c>
      <c r="B1" s="255"/>
      <c r="C1" s="255"/>
      <c r="D1" s="255"/>
      <c r="E1" s="255"/>
      <c r="F1" s="255"/>
      <c r="G1" s="255"/>
      <c r="H1" s="255"/>
      <c r="I1" s="255"/>
      <c r="J1" s="255"/>
      <c r="K1" s="255"/>
      <c r="L1" s="255"/>
      <c r="M1" s="255"/>
      <c r="N1" s="255"/>
      <c r="O1" s="255"/>
      <c r="P1" s="255"/>
    </row>
    <row r="2" spans="1:16" s="39" customFormat="1" ht="30.75" customHeight="1">
      <c r="A2" s="211" t="s">
        <v>126</v>
      </c>
      <c r="B2" s="211"/>
      <c r="C2" s="211"/>
      <c r="D2" s="211"/>
      <c r="E2" s="211"/>
      <c r="F2" s="211"/>
      <c r="G2" s="211"/>
      <c r="H2" s="211"/>
      <c r="I2" s="211"/>
      <c r="J2" s="211"/>
      <c r="K2" s="211"/>
      <c r="L2" s="211"/>
      <c r="M2" s="211"/>
      <c r="N2" s="211"/>
      <c r="O2" s="211"/>
      <c r="P2" s="211"/>
    </row>
    <row r="3" spans="1:16" s="39" customFormat="1" ht="11.25">
      <c r="A3" s="256" t="s">
        <v>163</v>
      </c>
      <c r="B3" s="256"/>
      <c r="C3" s="256"/>
      <c r="D3" s="256"/>
      <c r="E3" s="256"/>
      <c r="F3" s="256"/>
      <c r="G3" s="256"/>
      <c r="H3" s="256"/>
      <c r="I3" s="256"/>
      <c r="J3" s="256"/>
      <c r="K3" s="256"/>
      <c r="L3" s="256"/>
      <c r="M3" s="256"/>
      <c r="N3" s="256"/>
      <c r="O3" s="256"/>
      <c r="P3" s="256"/>
    </row>
    <row r="4" spans="1:16" s="39" customFormat="1" ht="15">
      <c r="A4" s="40"/>
      <c r="B4" s="41"/>
      <c r="C4" s="42"/>
      <c r="D4" s="40"/>
      <c r="E4" s="43"/>
      <c r="F4" s="43"/>
      <c r="G4" s="44"/>
      <c r="H4" s="44"/>
      <c r="I4" s="44"/>
      <c r="J4" s="44"/>
      <c r="K4" s="44"/>
      <c r="L4" s="44"/>
      <c r="M4" s="44"/>
      <c r="N4" s="44"/>
      <c r="O4" s="44"/>
      <c r="P4" s="44"/>
    </row>
    <row r="5" spans="1:16" s="39" customFormat="1" ht="28.5" customHeight="1">
      <c r="A5" s="245" t="s">
        <v>104</v>
      </c>
      <c r="B5" s="245"/>
      <c r="C5" s="245"/>
      <c r="D5" s="257" t="str">
        <f>Kospavilkums!D3</f>
        <v>MĀRUPES NOVADA GERBERU IELAS SPORTA LAUKUMA REKONSTRUKCIJA</v>
      </c>
      <c r="E5" s="257"/>
      <c r="F5" s="257"/>
      <c r="G5" s="257"/>
      <c r="H5" s="257"/>
      <c r="I5" s="257"/>
      <c r="J5" s="257"/>
      <c r="K5" s="257"/>
      <c r="L5" s="257"/>
      <c r="M5" s="257"/>
      <c r="N5" s="257"/>
      <c r="O5" s="257"/>
      <c r="P5" s="257"/>
    </row>
    <row r="6" spans="1:16" s="39" customFormat="1" ht="26.25" customHeight="1">
      <c r="A6" s="245" t="s">
        <v>55</v>
      </c>
      <c r="B6" s="245"/>
      <c r="C6" s="245"/>
      <c r="D6" s="257" t="str">
        <f>D5</f>
        <v>MĀRUPES NOVADA GERBERU IELAS SPORTA LAUKUMA REKONSTRUKCIJA</v>
      </c>
      <c r="E6" s="257"/>
      <c r="F6" s="257"/>
      <c r="G6" s="257"/>
      <c r="H6" s="257"/>
      <c r="I6" s="257"/>
      <c r="J6" s="257"/>
      <c r="K6" s="257"/>
      <c r="L6" s="257"/>
      <c r="M6" s="257"/>
      <c r="N6" s="257"/>
      <c r="O6" s="257"/>
      <c r="P6" s="257"/>
    </row>
    <row r="7" spans="1:16" s="39" customFormat="1" ht="14.25">
      <c r="A7" s="245" t="s">
        <v>105</v>
      </c>
      <c r="B7" s="245"/>
      <c r="C7" s="245"/>
      <c r="D7" s="246" t="str">
        <f>Kospavilkums!D5</f>
        <v>Gerberu iela 1, Mārupe, Mārupes novads</v>
      </c>
      <c r="E7" s="246"/>
      <c r="F7" s="246"/>
      <c r="G7" s="246"/>
      <c r="H7" s="246"/>
      <c r="I7" s="246"/>
      <c r="J7" s="246"/>
      <c r="K7" s="246"/>
      <c r="L7" s="246"/>
      <c r="M7" s="246"/>
      <c r="N7" s="246"/>
      <c r="O7" s="246"/>
      <c r="P7" s="246"/>
    </row>
    <row r="8" spans="1:16" s="39" customFormat="1" ht="14.25">
      <c r="A8" s="245" t="s">
        <v>37</v>
      </c>
      <c r="B8" s="245"/>
      <c r="C8" s="245"/>
      <c r="D8" s="245"/>
      <c r="E8" s="245"/>
      <c r="F8" s="245"/>
      <c r="G8" s="245"/>
      <c r="H8" s="245"/>
      <c r="I8" s="245"/>
      <c r="J8" s="245"/>
      <c r="K8" s="245"/>
      <c r="L8" s="245"/>
      <c r="M8" s="245"/>
      <c r="N8" s="245"/>
      <c r="O8" s="245"/>
      <c r="P8" s="245"/>
    </row>
    <row r="9" spans="1:16" s="39" customFormat="1" ht="12">
      <c r="A9" s="45"/>
      <c r="B9" s="46"/>
      <c r="C9" s="47"/>
      <c r="D9" s="45"/>
      <c r="E9" s="48"/>
      <c r="F9" s="48"/>
      <c r="G9" s="49"/>
      <c r="H9" s="49"/>
      <c r="I9" s="49"/>
      <c r="J9" s="49"/>
      <c r="K9" s="49"/>
      <c r="L9" s="49"/>
      <c r="M9" s="50" t="s">
        <v>164</v>
      </c>
      <c r="N9" s="50"/>
      <c r="O9" s="258"/>
      <c r="P9" s="258"/>
    </row>
    <row r="10" spans="1:16" s="39" customFormat="1" ht="12">
      <c r="A10" s="51"/>
      <c r="B10" s="52"/>
      <c r="C10" s="51"/>
      <c r="D10" s="53"/>
      <c r="E10" s="54"/>
      <c r="F10" s="54"/>
      <c r="G10" s="54"/>
      <c r="H10" s="54"/>
      <c r="I10" s="54"/>
      <c r="J10" s="54"/>
      <c r="K10" s="54"/>
      <c r="L10" s="54"/>
      <c r="M10" s="55" t="s">
        <v>165</v>
      </c>
      <c r="N10" s="55"/>
      <c r="O10" s="247"/>
      <c r="P10" s="247"/>
    </row>
    <row r="11" spans="1:16" ht="12.75" customHeight="1">
      <c r="A11" s="261" t="s">
        <v>166</v>
      </c>
      <c r="B11" s="263" t="s">
        <v>167</v>
      </c>
      <c r="C11" s="262" t="s">
        <v>168</v>
      </c>
      <c r="D11" s="56"/>
      <c r="E11" s="68"/>
      <c r="F11" s="265" t="s">
        <v>169</v>
      </c>
      <c r="G11" s="265"/>
      <c r="H11" s="265"/>
      <c r="I11" s="265"/>
      <c r="J11" s="265"/>
      <c r="K11" s="265"/>
      <c r="L11" s="264" t="s">
        <v>170</v>
      </c>
      <c r="M11" s="264"/>
      <c r="N11" s="264"/>
      <c r="O11" s="264"/>
      <c r="P11" s="264"/>
    </row>
    <row r="12" spans="1:16" ht="116.25" customHeight="1">
      <c r="A12" s="261"/>
      <c r="B12" s="263"/>
      <c r="C12" s="262"/>
      <c r="D12" s="56" t="s">
        <v>171</v>
      </c>
      <c r="E12" s="68" t="s">
        <v>172</v>
      </c>
      <c r="F12" s="56" t="s">
        <v>39</v>
      </c>
      <c r="G12" s="56" t="s">
        <v>173</v>
      </c>
      <c r="H12" s="56" t="s">
        <v>174</v>
      </c>
      <c r="I12" s="56" t="s">
        <v>175</v>
      </c>
      <c r="J12" s="56" t="s">
        <v>176</v>
      </c>
      <c r="K12" s="56" t="s">
        <v>177</v>
      </c>
      <c r="L12" s="56" t="s">
        <v>178</v>
      </c>
      <c r="M12" s="56" t="s">
        <v>174</v>
      </c>
      <c r="N12" s="56" t="s">
        <v>179</v>
      </c>
      <c r="O12" s="56" t="s">
        <v>176</v>
      </c>
      <c r="P12" s="56" t="s">
        <v>180</v>
      </c>
    </row>
    <row r="13" spans="1:16" s="39" customFormat="1" ht="12">
      <c r="A13" s="267" t="s">
        <v>101</v>
      </c>
      <c r="B13" s="267"/>
      <c r="C13" s="267"/>
      <c r="D13" s="267"/>
      <c r="E13" s="267"/>
      <c r="F13" s="267"/>
      <c r="G13" s="267"/>
      <c r="H13" s="267"/>
      <c r="I13" s="267"/>
      <c r="J13" s="267"/>
      <c r="K13" s="267"/>
      <c r="L13" s="267"/>
      <c r="M13" s="267"/>
      <c r="N13" s="267"/>
      <c r="O13" s="267"/>
      <c r="P13" s="267"/>
    </row>
    <row r="14" spans="1:16" s="39" customFormat="1" ht="84">
      <c r="A14" s="58">
        <v>1</v>
      </c>
      <c r="B14" s="96" t="s">
        <v>123</v>
      </c>
      <c r="C14" s="81" t="s">
        <v>88</v>
      </c>
      <c r="D14" s="139" t="s">
        <v>184</v>
      </c>
      <c r="E14" s="120">
        <v>85</v>
      </c>
      <c r="F14" s="119"/>
      <c r="G14" s="119"/>
      <c r="H14" s="119"/>
      <c r="I14" s="119"/>
      <c r="J14" s="119"/>
      <c r="K14" s="80"/>
      <c r="L14" s="119"/>
      <c r="M14" s="119"/>
      <c r="N14" s="119"/>
      <c r="O14" s="119"/>
      <c r="P14" s="119"/>
    </row>
    <row r="15" spans="1:16" s="39" customFormat="1" ht="36">
      <c r="A15" s="58">
        <f>A14+1</f>
        <v>2</v>
      </c>
      <c r="B15" s="96" t="s">
        <v>123</v>
      </c>
      <c r="C15" s="140" t="s">
        <v>83</v>
      </c>
      <c r="D15" s="139" t="s">
        <v>184</v>
      </c>
      <c r="E15" s="120">
        <v>85</v>
      </c>
      <c r="F15" s="119"/>
      <c r="G15" s="119"/>
      <c r="H15" s="119"/>
      <c r="I15" s="119"/>
      <c r="J15" s="119"/>
      <c r="K15" s="80"/>
      <c r="L15" s="79"/>
      <c r="M15" s="119"/>
      <c r="N15" s="119"/>
      <c r="O15" s="119"/>
      <c r="P15" s="119"/>
    </row>
    <row r="16" spans="1:16" s="39" customFormat="1" ht="24">
      <c r="A16" s="58">
        <f>A15+1</f>
        <v>3</v>
      </c>
      <c r="B16" s="96" t="s">
        <v>123</v>
      </c>
      <c r="C16" s="140" t="s">
        <v>383</v>
      </c>
      <c r="D16" s="139" t="s">
        <v>26</v>
      </c>
      <c r="E16" s="120">
        <v>57.4</v>
      </c>
      <c r="F16" s="59"/>
      <c r="G16" s="59"/>
      <c r="H16" s="59"/>
      <c r="I16" s="61"/>
      <c r="J16" s="125"/>
      <c r="K16" s="114"/>
      <c r="L16" s="79"/>
      <c r="M16" s="119"/>
      <c r="N16" s="119"/>
      <c r="O16" s="119"/>
      <c r="P16" s="119"/>
    </row>
    <row r="17" spans="1:16" s="39" customFormat="1" ht="84">
      <c r="A17" s="58">
        <f>A16+1</f>
        <v>4</v>
      </c>
      <c r="B17" s="96" t="s">
        <v>123</v>
      </c>
      <c r="C17" s="81" t="s">
        <v>89</v>
      </c>
      <c r="D17" s="139" t="s">
        <v>184</v>
      </c>
      <c r="E17" s="120">
        <v>4</v>
      </c>
      <c r="F17" s="119"/>
      <c r="G17" s="119"/>
      <c r="H17" s="119"/>
      <c r="I17" s="119"/>
      <c r="J17" s="119"/>
      <c r="K17" s="80"/>
      <c r="L17" s="119"/>
      <c r="M17" s="119"/>
      <c r="N17" s="119"/>
      <c r="O17" s="119"/>
      <c r="P17" s="119"/>
    </row>
    <row r="18" spans="1:16" s="39" customFormat="1" ht="36">
      <c r="A18" s="58">
        <f>A17+1</f>
        <v>5</v>
      </c>
      <c r="B18" s="96" t="s">
        <v>123</v>
      </c>
      <c r="C18" s="140" t="s">
        <v>84</v>
      </c>
      <c r="D18" s="139" t="s">
        <v>184</v>
      </c>
      <c r="E18" s="120">
        <v>4</v>
      </c>
      <c r="F18" s="119"/>
      <c r="G18" s="119"/>
      <c r="H18" s="119"/>
      <c r="I18" s="119"/>
      <c r="J18" s="119"/>
      <c r="K18" s="80"/>
      <c r="L18" s="79"/>
      <c r="M18" s="119"/>
      <c r="N18" s="76"/>
      <c r="O18" s="76"/>
      <c r="P18" s="76"/>
    </row>
    <row r="19" spans="1:16" s="39" customFormat="1" ht="24">
      <c r="A19" s="58">
        <f>A18+1</f>
        <v>6</v>
      </c>
      <c r="B19" s="96" t="s">
        <v>123</v>
      </c>
      <c r="C19" s="140" t="s">
        <v>383</v>
      </c>
      <c r="D19" s="139" t="s">
        <v>26</v>
      </c>
      <c r="E19" s="120">
        <v>2.7</v>
      </c>
      <c r="F19" s="59"/>
      <c r="G19" s="59"/>
      <c r="H19" s="59"/>
      <c r="I19" s="61"/>
      <c r="J19" s="125"/>
      <c r="K19" s="114"/>
      <c r="L19" s="79"/>
      <c r="M19" s="119"/>
      <c r="N19" s="119"/>
      <c r="O19" s="119"/>
      <c r="P19" s="119"/>
    </row>
    <row r="20" spans="1:16" s="39" customFormat="1" ht="12">
      <c r="A20" s="57"/>
      <c r="B20" s="57"/>
      <c r="C20" s="225" t="s">
        <v>384</v>
      </c>
      <c r="D20" s="225"/>
      <c r="E20" s="225"/>
      <c r="F20" s="226"/>
      <c r="G20" s="226"/>
      <c r="H20" s="226"/>
      <c r="I20" s="226"/>
      <c r="J20" s="226"/>
      <c r="K20" s="226"/>
      <c r="L20" s="226"/>
      <c r="M20" s="226"/>
      <c r="N20" s="226"/>
      <c r="O20" s="226"/>
      <c r="P20" s="226"/>
    </row>
    <row r="21" spans="1:16" s="39" customFormat="1" ht="24">
      <c r="A21" s="58">
        <f>A19+1</f>
        <v>7</v>
      </c>
      <c r="B21" s="96" t="s">
        <v>123</v>
      </c>
      <c r="C21" s="81" t="s">
        <v>85</v>
      </c>
      <c r="D21" s="139" t="s">
        <v>93</v>
      </c>
      <c r="E21" s="120">
        <v>1</v>
      </c>
      <c r="F21" s="119"/>
      <c r="G21" s="119"/>
      <c r="H21" s="119"/>
      <c r="I21" s="119"/>
      <c r="J21" s="119"/>
      <c r="K21" s="80"/>
      <c r="L21" s="79"/>
      <c r="M21" s="76"/>
      <c r="N21" s="76"/>
      <c r="O21" s="76"/>
      <c r="P21" s="76"/>
    </row>
    <row r="22" spans="1:16" s="39" customFormat="1" ht="48">
      <c r="A22" s="170">
        <f aca="true" t="shared" si="0" ref="A22:A33">A21+1</f>
        <v>8</v>
      </c>
      <c r="B22" s="171" t="s">
        <v>123</v>
      </c>
      <c r="C22" s="172" t="s">
        <v>385</v>
      </c>
      <c r="D22" s="173" t="s">
        <v>92</v>
      </c>
      <c r="E22" s="109">
        <v>1</v>
      </c>
      <c r="F22" s="76"/>
      <c r="G22" s="76"/>
      <c r="H22" s="76"/>
      <c r="I22" s="76"/>
      <c r="J22" s="78"/>
      <c r="K22" s="80"/>
      <c r="L22" s="79"/>
      <c r="M22" s="76"/>
      <c r="N22" s="76"/>
      <c r="O22" s="76"/>
      <c r="P22" s="76"/>
    </row>
    <row r="23" spans="1:16" s="39" customFormat="1" ht="36">
      <c r="A23" s="58">
        <f t="shared" si="0"/>
        <v>9</v>
      </c>
      <c r="B23" s="96" t="s">
        <v>123</v>
      </c>
      <c r="C23" s="81" t="s">
        <v>386</v>
      </c>
      <c r="D23" s="139" t="s">
        <v>93</v>
      </c>
      <c r="E23" s="120">
        <v>1</v>
      </c>
      <c r="F23" s="119"/>
      <c r="G23" s="119"/>
      <c r="H23" s="119"/>
      <c r="I23" s="119"/>
      <c r="J23" s="119"/>
      <c r="K23" s="80"/>
      <c r="L23" s="79"/>
      <c r="M23" s="76"/>
      <c r="N23" s="76"/>
      <c r="O23" s="76"/>
      <c r="P23" s="76"/>
    </row>
    <row r="24" spans="1:16" s="39" customFormat="1" ht="132">
      <c r="A24" s="58">
        <f t="shared" si="0"/>
        <v>10</v>
      </c>
      <c r="B24" s="96" t="s">
        <v>123</v>
      </c>
      <c r="C24" s="81" t="s">
        <v>387</v>
      </c>
      <c r="D24" s="139" t="s">
        <v>92</v>
      </c>
      <c r="E24" s="120">
        <v>1</v>
      </c>
      <c r="F24" s="119"/>
      <c r="G24" s="119"/>
      <c r="H24" s="119"/>
      <c r="I24" s="119"/>
      <c r="J24" s="119"/>
      <c r="K24" s="80"/>
      <c r="L24" s="79"/>
      <c r="M24" s="76"/>
      <c r="N24" s="76"/>
      <c r="O24" s="76"/>
      <c r="P24" s="76"/>
    </row>
    <row r="25" spans="1:16" s="39" customFormat="1" ht="108">
      <c r="A25" s="58">
        <f t="shared" si="0"/>
        <v>11</v>
      </c>
      <c r="B25" s="96" t="s">
        <v>123</v>
      </c>
      <c r="C25" s="81" t="s">
        <v>388</v>
      </c>
      <c r="D25" s="139" t="s">
        <v>93</v>
      </c>
      <c r="E25" s="120">
        <v>1</v>
      </c>
      <c r="F25" s="119"/>
      <c r="G25" s="119"/>
      <c r="H25" s="119"/>
      <c r="I25" s="119"/>
      <c r="J25" s="119"/>
      <c r="K25" s="80"/>
      <c r="L25" s="79"/>
      <c r="M25" s="76"/>
      <c r="N25" s="76"/>
      <c r="O25" s="76"/>
      <c r="P25" s="76"/>
    </row>
    <row r="26" spans="1:16" s="39" customFormat="1" ht="96">
      <c r="A26" s="58">
        <f t="shared" si="0"/>
        <v>12</v>
      </c>
      <c r="B26" s="96" t="s">
        <v>123</v>
      </c>
      <c r="C26" s="140" t="s">
        <v>389</v>
      </c>
      <c r="D26" s="139" t="s">
        <v>93</v>
      </c>
      <c r="E26" s="120">
        <v>1</v>
      </c>
      <c r="F26" s="119"/>
      <c r="G26" s="119"/>
      <c r="H26" s="119"/>
      <c r="I26" s="119"/>
      <c r="J26" s="119"/>
      <c r="K26" s="80"/>
      <c r="L26" s="79"/>
      <c r="M26" s="76"/>
      <c r="N26" s="76"/>
      <c r="O26" s="76"/>
      <c r="P26" s="76"/>
    </row>
    <row r="27" spans="1:16" s="39" customFormat="1" ht="24">
      <c r="A27" s="58">
        <f t="shared" si="0"/>
        <v>13</v>
      </c>
      <c r="B27" s="96" t="s">
        <v>123</v>
      </c>
      <c r="C27" s="140" t="s">
        <v>135</v>
      </c>
      <c r="D27" s="139" t="s">
        <v>26</v>
      </c>
      <c r="E27" s="120">
        <v>0.3</v>
      </c>
      <c r="F27" s="119"/>
      <c r="G27" s="119"/>
      <c r="H27" s="119"/>
      <c r="I27" s="119"/>
      <c r="J27" s="119"/>
      <c r="K27" s="80"/>
      <c r="L27" s="79"/>
      <c r="M27" s="76"/>
      <c r="N27" s="76"/>
      <c r="O27" s="76"/>
      <c r="P27" s="76"/>
    </row>
    <row r="28" spans="1:16" s="39" customFormat="1" ht="24">
      <c r="A28" s="58">
        <f t="shared" si="0"/>
        <v>14</v>
      </c>
      <c r="B28" s="96" t="s">
        <v>123</v>
      </c>
      <c r="C28" s="140" t="s">
        <v>137</v>
      </c>
      <c r="D28" s="139" t="s">
        <v>26</v>
      </c>
      <c r="E28" s="120">
        <v>0.1</v>
      </c>
      <c r="F28" s="59"/>
      <c r="G28" s="59"/>
      <c r="H28" s="59"/>
      <c r="I28" s="61"/>
      <c r="J28" s="125"/>
      <c r="K28" s="114"/>
      <c r="L28" s="79"/>
      <c r="M28" s="76"/>
      <c r="N28" s="76"/>
      <c r="O28" s="76"/>
      <c r="P28" s="76"/>
    </row>
    <row r="29" spans="1:16" s="39" customFormat="1" ht="48">
      <c r="A29" s="58">
        <f t="shared" si="0"/>
        <v>15</v>
      </c>
      <c r="B29" s="96" t="s">
        <v>123</v>
      </c>
      <c r="C29" s="81" t="s">
        <v>390</v>
      </c>
      <c r="D29" s="139" t="s">
        <v>184</v>
      </c>
      <c r="E29" s="120">
        <v>89</v>
      </c>
      <c r="F29" s="119"/>
      <c r="G29" s="119"/>
      <c r="H29" s="119"/>
      <c r="I29" s="119"/>
      <c r="J29" s="119"/>
      <c r="K29" s="80"/>
      <c r="L29" s="79"/>
      <c r="M29" s="76"/>
      <c r="N29" s="76"/>
      <c r="O29" s="76"/>
      <c r="P29" s="76"/>
    </row>
    <row r="30" spans="1:16" s="39" customFormat="1" ht="24">
      <c r="A30" s="58">
        <f t="shared" si="0"/>
        <v>16</v>
      </c>
      <c r="B30" s="96" t="s">
        <v>123</v>
      </c>
      <c r="C30" s="81" t="s">
        <v>5</v>
      </c>
      <c r="D30" s="139" t="s">
        <v>184</v>
      </c>
      <c r="E30" s="120">
        <v>89</v>
      </c>
      <c r="F30" s="119"/>
      <c r="G30" s="119"/>
      <c r="H30" s="119"/>
      <c r="I30" s="119"/>
      <c r="J30" s="119"/>
      <c r="K30" s="80"/>
      <c r="L30" s="79"/>
      <c r="M30" s="76"/>
      <c r="N30" s="76"/>
      <c r="O30" s="76"/>
      <c r="P30" s="76"/>
    </row>
    <row r="31" spans="1:16" s="39" customFormat="1" ht="24">
      <c r="A31" s="58">
        <f t="shared" si="0"/>
        <v>17</v>
      </c>
      <c r="B31" s="96" t="s">
        <v>123</v>
      </c>
      <c r="C31" s="81" t="s">
        <v>6</v>
      </c>
      <c r="D31" s="139" t="s">
        <v>184</v>
      </c>
      <c r="E31" s="120">
        <v>89</v>
      </c>
      <c r="F31" s="119"/>
      <c r="G31" s="119"/>
      <c r="H31" s="119"/>
      <c r="I31" s="119"/>
      <c r="J31" s="119"/>
      <c r="K31" s="80"/>
      <c r="L31" s="79"/>
      <c r="M31" s="76"/>
      <c r="N31" s="76"/>
      <c r="O31" s="76"/>
      <c r="P31" s="76"/>
    </row>
    <row r="32" spans="1:16" s="39" customFormat="1" ht="48">
      <c r="A32" s="58">
        <f t="shared" si="0"/>
        <v>18</v>
      </c>
      <c r="B32" s="96" t="s">
        <v>123</v>
      </c>
      <c r="C32" s="81" t="s">
        <v>9</v>
      </c>
      <c r="D32" s="139" t="s">
        <v>26</v>
      </c>
      <c r="E32" s="120">
        <v>267</v>
      </c>
      <c r="F32" s="119"/>
      <c r="G32" s="119"/>
      <c r="H32" s="119"/>
      <c r="I32" s="119"/>
      <c r="J32" s="119"/>
      <c r="K32" s="80"/>
      <c r="L32" s="79"/>
      <c r="M32" s="76"/>
      <c r="N32" s="76"/>
      <c r="O32" s="76"/>
      <c r="P32" s="76"/>
    </row>
    <row r="33" spans="1:16" s="39" customFormat="1" ht="36">
      <c r="A33" s="58">
        <f t="shared" si="0"/>
        <v>19</v>
      </c>
      <c r="B33" s="96" t="s">
        <v>123</v>
      </c>
      <c r="C33" s="81" t="s">
        <v>10</v>
      </c>
      <c r="D33" s="139" t="s">
        <v>184</v>
      </c>
      <c r="E33" s="120">
        <v>89</v>
      </c>
      <c r="F33" s="119"/>
      <c r="G33" s="119"/>
      <c r="H33" s="119"/>
      <c r="I33" s="119"/>
      <c r="J33" s="119"/>
      <c r="K33" s="80"/>
      <c r="L33" s="79"/>
      <c r="M33" s="76"/>
      <c r="N33" s="76"/>
      <c r="O33" s="76"/>
      <c r="P33" s="76"/>
    </row>
    <row r="34" spans="1:16" s="39" customFormat="1" ht="12">
      <c r="A34" s="58">
        <f>A33+1</f>
        <v>20</v>
      </c>
      <c r="B34" s="96" t="s">
        <v>123</v>
      </c>
      <c r="C34" s="115" t="s">
        <v>391</v>
      </c>
      <c r="D34" s="123" t="s">
        <v>188</v>
      </c>
      <c r="E34" s="120">
        <v>1</v>
      </c>
      <c r="F34" s="119"/>
      <c r="G34" s="119"/>
      <c r="H34" s="119"/>
      <c r="I34" s="119"/>
      <c r="J34" s="119"/>
      <c r="K34" s="80"/>
      <c r="L34" s="79"/>
      <c r="M34" s="76"/>
      <c r="N34" s="76"/>
      <c r="O34" s="119"/>
      <c r="P34" s="119"/>
    </row>
    <row r="35" spans="1:16" s="39" customFormat="1" ht="12">
      <c r="A35" s="57"/>
      <c r="B35" s="57"/>
      <c r="C35" s="225" t="s">
        <v>392</v>
      </c>
      <c r="D35" s="225"/>
      <c r="E35" s="225"/>
      <c r="F35" s="226"/>
      <c r="G35" s="226"/>
      <c r="H35" s="226"/>
      <c r="I35" s="226"/>
      <c r="J35" s="226"/>
      <c r="K35" s="226"/>
      <c r="L35" s="226"/>
      <c r="M35" s="226"/>
      <c r="N35" s="226"/>
      <c r="O35" s="226"/>
      <c r="P35" s="226"/>
    </row>
    <row r="36" spans="1:16" s="39" customFormat="1" ht="24">
      <c r="A36" s="58">
        <f>A34+1</f>
        <v>21</v>
      </c>
      <c r="B36" s="96" t="s">
        <v>123</v>
      </c>
      <c r="C36" s="81" t="s">
        <v>12</v>
      </c>
      <c r="D36" s="139" t="s">
        <v>188</v>
      </c>
      <c r="E36" s="120">
        <v>2</v>
      </c>
      <c r="F36" s="119"/>
      <c r="G36" s="119"/>
      <c r="H36" s="119"/>
      <c r="I36" s="119"/>
      <c r="J36" s="119"/>
      <c r="K36" s="80"/>
      <c r="L36" s="79"/>
      <c r="M36" s="76"/>
      <c r="N36" s="76"/>
      <c r="O36" s="76"/>
      <c r="P36" s="76"/>
    </row>
    <row r="37" spans="1:16" s="39" customFormat="1" ht="24">
      <c r="A37" s="58">
        <f>A36+1</f>
        <v>22</v>
      </c>
      <c r="B37" s="96" t="s">
        <v>123</v>
      </c>
      <c r="C37" s="81" t="s">
        <v>393</v>
      </c>
      <c r="D37" s="139" t="s">
        <v>188</v>
      </c>
      <c r="E37" s="120">
        <v>1</v>
      </c>
      <c r="F37" s="119"/>
      <c r="G37" s="119"/>
      <c r="H37" s="119"/>
      <c r="I37" s="119"/>
      <c r="J37" s="119"/>
      <c r="K37" s="80"/>
      <c r="L37" s="79"/>
      <c r="M37" s="76"/>
      <c r="N37" s="76"/>
      <c r="O37" s="76"/>
      <c r="P37" s="76"/>
    </row>
    <row r="38" spans="1:16" s="39" customFormat="1" ht="24">
      <c r="A38" s="58">
        <f>A37+1</f>
        <v>23</v>
      </c>
      <c r="B38" s="96" t="s">
        <v>123</v>
      </c>
      <c r="C38" s="81" t="s">
        <v>13</v>
      </c>
      <c r="D38" s="139" t="s">
        <v>188</v>
      </c>
      <c r="E38" s="120">
        <v>1</v>
      </c>
      <c r="F38" s="119"/>
      <c r="G38" s="119"/>
      <c r="H38" s="119"/>
      <c r="I38" s="119"/>
      <c r="J38" s="119"/>
      <c r="K38" s="80"/>
      <c r="L38" s="79"/>
      <c r="M38" s="76"/>
      <c r="N38" s="76"/>
      <c r="O38" s="76"/>
      <c r="P38" s="76"/>
    </row>
    <row r="39" spans="1:16" s="39" customFormat="1" ht="12">
      <c r="A39" s="58">
        <f>A38+1</f>
        <v>24</v>
      </c>
      <c r="B39" s="96" t="s">
        <v>123</v>
      </c>
      <c r="C39" s="81" t="s">
        <v>14</v>
      </c>
      <c r="D39" s="139" t="s">
        <v>184</v>
      </c>
      <c r="E39" s="120">
        <v>89</v>
      </c>
      <c r="F39" s="119"/>
      <c r="G39" s="119"/>
      <c r="H39" s="119"/>
      <c r="I39" s="119"/>
      <c r="J39" s="119"/>
      <c r="K39" s="80"/>
      <c r="L39" s="79"/>
      <c r="M39" s="76"/>
      <c r="N39" s="76"/>
      <c r="O39" s="76"/>
      <c r="P39" s="76"/>
    </row>
    <row r="40" spans="1:16" s="39" customFormat="1" ht="36">
      <c r="A40" s="58">
        <f>A39+1</f>
        <v>25</v>
      </c>
      <c r="B40" s="96" t="s">
        <v>123</v>
      </c>
      <c r="C40" s="81" t="s">
        <v>394</v>
      </c>
      <c r="D40" s="139" t="s">
        <v>184</v>
      </c>
      <c r="E40" s="120">
        <v>89</v>
      </c>
      <c r="F40" s="119"/>
      <c r="G40" s="119"/>
      <c r="H40" s="119"/>
      <c r="I40" s="119"/>
      <c r="J40" s="119"/>
      <c r="K40" s="80"/>
      <c r="L40" s="79"/>
      <c r="M40" s="76"/>
      <c r="N40" s="76"/>
      <c r="O40" s="76"/>
      <c r="P40" s="76"/>
    </row>
    <row r="41" spans="1:16" s="39" customFormat="1" ht="24">
      <c r="A41" s="58">
        <f>A40+1</f>
        <v>26</v>
      </c>
      <c r="B41" s="96" t="s">
        <v>123</v>
      </c>
      <c r="C41" s="81" t="s">
        <v>15</v>
      </c>
      <c r="D41" s="139" t="s">
        <v>92</v>
      </c>
      <c r="E41" s="120">
        <v>1</v>
      </c>
      <c r="F41" s="119"/>
      <c r="G41" s="119"/>
      <c r="H41" s="119"/>
      <c r="I41" s="119"/>
      <c r="J41" s="119"/>
      <c r="K41" s="80"/>
      <c r="L41" s="79"/>
      <c r="M41" s="76"/>
      <c r="N41" s="76"/>
      <c r="O41" s="76"/>
      <c r="P41" s="76"/>
    </row>
    <row r="42" spans="1:16" s="39" customFormat="1" ht="12">
      <c r="A42" s="57"/>
      <c r="B42" s="57"/>
      <c r="C42" s="225" t="s">
        <v>395</v>
      </c>
      <c r="D42" s="225"/>
      <c r="E42" s="225"/>
      <c r="F42" s="226"/>
      <c r="G42" s="226"/>
      <c r="H42" s="226"/>
      <c r="I42" s="226"/>
      <c r="J42" s="226"/>
      <c r="K42" s="226"/>
      <c r="L42" s="226"/>
      <c r="M42" s="226"/>
      <c r="N42" s="226"/>
      <c r="O42" s="226"/>
      <c r="P42" s="226"/>
    </row>
    <row r="43" spans="1:16" s="39" customFormat="1" ht="48">
      <c r="A43" s="58">
        <f>A41+1</f>
        <v>27</v>
      </c>
      <c r="B43" s="96" t="s">
        <v>124</v>
      </c>
      <c r="C43" s="81" t="s">
        <v>16</v>
      </c>
      <c r="D43" s="139" t="s">
        <v>26</v>
      </c>
      <c r="E43" s="120">
        <v>180.9</v>
      </c>
      <c r="F43" s="59"/>
      <c r="G43" s="59"/>
      <c r="H43" s="59"/>
      <c r="I43" s="61"/>
      <c r="J43" s="125"/>
      <c r="K43" s="114"/>
      <c r="L43" s="77"/>
      <c r="M43" s="77"/>
      <c r="N43" s="77"/>
      <c r="O43" s="77"/>
      <c r="P43" s="77"/>
    </row>
    <row r="44" spans="1:16" s="39" customFormat="1" ht="15.75">
      <c r="A44" s="58">
        <f aca="true" t="shared" si="1" ref="A44:A51">A43+1</f>
        <v>28</v>
      </c>
      <c r="B44" s="96" t="s">
        <v>124</v>
      </c>
      <c r="C44" s="81" t="s">
        <v>17</v>
      </c>
      <c r="D44" s="139" t="s">
        <v>27</v>
      </c>
      <c r="E44" s="120">
        <v>3</v>
      </c>
      <c r="F44" s="59"/>
      <c r="G44" s="59"/>
      <c r="H44" s="59"/>
      <c r="I44" s="61"/>
      <c r="J44" s="125"/>
      <c r="K44" s="114"/>
      <c r="L44" s="77"/>
      <c r="M44" s="77"/>
      <c r="N44" s="77"/>
      <c r="O44" s="77"/>
      <c r="P44" s="77"/>
    </row>
    <row r="45" spans="1:16" s="39" customFormat="1" ht="15.75">
      <c r="A45" s="58">
        <f t="shared" si="1"/>
        <v>29</v>
      </c>
      <c r="B45" s="96" t="s">
        <v>124</v>
      </c>
      <c r="C45" s="140" t="s">
        <v>18</v>
      </c>
      <c r="D45" s="139" t="s">
        <v>26</v>
      </c>
      <c r="E45" s="120">
        <v>0.5</v>
      </c>
      <c r="F45" s="119"/>
      <c r="G45" s="119"/>
      <c r="H45" s="119"/>
      <c r="I45" s="119"/>
      <c r="J45" s="125"/>
      <c r="K45" s="114"/>
      <c r="L45" s="79"/>
      <c r="M45" s="77"/>
      <c r="N45" s="76"/>
      <c r="O45" s="76"/>
      <c r="P45" s="76"/>
    </row>
    <row r="46" spans="1:16" s="39" customFormat="1" ht="24">
      <c r="A46" s="58">
        <f t="shared" si="1"/>
        <v>30</v>
      </c>
      <c r="B46" s="96" t="s">
        <v>124</v>
      </c>
      <c r="C46" s="140" t="s">
        <v>19</v>
      </c>
      <c r="D46" s="139" t="s">
        <v>20</v>
      </c>
      <c r="E46" s="120">
        <v>0.1</v>
      </c>
      <c r="F46" s="119"/>
      <c r="G46" s="119"/>
      <c r="H46" s="119"/>
      <c r="I46" s="119"/>
      <c r="J46" s="125"/>
      <c r="K46" s="114"/>
      <c r="L46" s="79"/>
      <c r="M46" s="77"/>
      <c r="N46" s="76"/>
      <c r="O46" s="76"/>
      <c r="P46" s="76"/>
    </row>
    <row r="47" spans="1:16" s="39" customFormat="1" ht="15.75">
      <c r="A47" s="58">
        <f t="shared" si="1"/>
        <v>31</v>
      </c>
      <c r="B47" s="96" t="s">
        <v>124</v>
      </c>
      <c r="C47" s="81" t="s">
        <v>21</v>
      </c>
      <c r="D47" s="139" t="s">
        <v>27</v>
      </c>
      <c r="E47" s="120">
        <v>15</v>
      </c>
      <c r="F47" s="119"/>
      <c r="G47" s="119"/>
      <c r="H47" s="119"/>
      <c r="I47" s="119"/>
      <c r="J47" s="125"/>
      <c r="K47" s="114"/>
      <c r="L47" s="79"/>
      <c r="M47" s="77"/>
      <c r="N47" s="76"/>
      <c r="O47" s="76"/>
      <c r="P47" s="76"/>
    </row>
    <row r="48" spans="1:16" s="39" customFormat="1" ht="24">
      <c r="A48" s="58">
        <f t="shared" si="1"/>
        <v>32</v>
      </c>
      <c r="B48" s="96" t="s">
        <v>124</v>
      </c>
      <c r="C48" s="140" t="s">
        <v>22</v>
      </c>
      <c r="D48" s="139" t="s">
        <v>26</v>
      </c>
      <c r="E48" s="120">
        <v>1.5</v>
      </c>
      <c r="F48" s="119"/>
      <c r="G48" s="119"/>
      <c r="H48" s="119"/>
      <c r="I48" s="119"/>
      <c r="J48" s="125"/>
      <c r="K48" s="114"/>
      <c r="L48" s="79"/>
      <c r="M48" s="77"/>
      <c r="N48" s="76"/>
      <c r="O48" s="76"/>
      <c r="P48" s="76"/>
    </row>
    <row r="49" spans="1:16" s="39" customFormat="1" ht="24">
      <c r="A49" s="58">
        <f t="shared" si="1"/>
        <v>33</v>
      </c>
      <c r="B49" s="96" t="s">
        <v>124</v>
      </c>
      <c r="C49" s="140" t="s">
        <v>23</v>
      </c>
      <c r="D49" s="139" t="s">
        <v>26</v>
      </c>
      <c r="E49" s="120">
        <v>3</v>
      </c>
      <c r="F49" s="119"/>
      <c r="G49" s="119"/>
      <c r="H49" s="119"/>
      <c r="I49" s="119"/>
      <c r="J49" s="125"/>
      <c r="K49" s="114"/>
      <c r="L49" s="79"/>
      <c r="M49" s="77"/>
      <c r="N49" s="76"/>
      <c r="O49" s="76"/>
      <c r="P49" s="76"/>
    </row>
    <row r="50" spans="1:16" s="39" customFormat="1" ht="24">
      <c r="A50" s="58">
        <f t="shared" si="1"/>
        <v>34</v>
      </c>
      <c r="B50" s="96" t="s">
        <v>124</v>
      </c>
      <c r="C50" s="140" t="s">
        <v>24</v>
      </c>
      <c r="D50" s="139" t="s">
        <v>27</v>
      </c>
      <c r="E50" s="120">
        <v>15</v>
      </c>
      <c r="F50" s="119"/>
      <c r="G50" s="119"/>
      <c r="H50" s="119"/>
      <c r="I50" s="119"/>
      <c r="J50" s="125"/>
      <c r="K50" s="114"/>
      <c r="L50" s="79"/>
      <c r="M50" s="77"/>
      <c r="N50" s="76"/>
      <c r="O50" s="76"/>
      <c r="P50" s="76"/>
    </row>
    <row r="51" spans="1:16" s="39" customFormat="1" ht="24">
      <c r="A51" s="58">
        <f t="shared" si="1"/>
        <v>35</v>
      </c>
      <c r="B51" s="96" t="s">
        <v>124</v>
      </c>
      <c r="C51" s="140" t="s">
        <v>25</v>
      </c>
      <c r="D51" s="139" t="s">
        <v>26</v>
      </c>
      <c r="E51" s="120">
        <v>6</v>
      </c>
      <c r="F51" s="59"/>
      <c r="G51" s="59"/>
      <c r="H51" s="59"/>
      <c r="I51" s="61"/>
      <c r="J51" s="125"/>
      <c r="K51" s="114"/>
      <c r="L51" s="79"/>
      <c r="M51" s="77"/>
      <c r="N51" s="76"/>
      <c r="O51" s="76"/>
      <c r="P51" s="76"/>
    </row>
    <row r="52" spans="1:17" s="39" customFormat="1" ht="12">
      <c r="A52" s="268" t="s">
        <v>57</v>
      </c>
      <c r="B52" s="268"/>
      <c r="C52" s="269" t="s">
        <v>101</v>
      </c>
      <c r="D52" s="269"/>
      <c r="E52" s="269"/>
      <c r="F52" s="269"/>
      <c r="G52" s="269"/>
      <c r="H52" s="269"/>
      <c r="I52" s="269"/>
      <c r="J52" s="269"/>
      <c r="K52" s="269"/>
      <c r="L52" s="110"/>
      <c r="M52" s="110"/>
      <c r="N52" s="110"/>
      <c r="O52" s="110"/>
      <c r="P52" s="110"/>
      <c r="Q52" s="162"/>
    </row>
    <row r="53" spans="1:16" s="39" customFormat="1" ht="12">
      <c r="A53" s="266" t="s">
        <v>38</v>
      </c>
      <c r="B53" s="266"/>
      <c r="C53" s="266"/>
      <c r="D53" s="266"/>
      <c r="E53" s="266"/>
      <c r="F53" s="266"/>
      <c r="G53" s="266"/>
      <c r="H53" s="266"/>
      <c r="I53" s="266"/>
      <c r="J53" s="266"/>
      <c r="K53" s="266"/>
      <c r="L53" s="110"/>
      <c r="M53" s="110"/>
      <c r="N53" s="110"/>
      <c r="O53" s="110"/>
      <c r="P53" s="110"/>
    </row>
    <row r="54" spans="1:16" s="39" customFormat="1" ht="12">
      <c r="A54" s="266" t="s">
        <v>90</v>
      </c>
      <c r="B54" s="266"/>
      <c r="C54" s="266"/>
      <c r="D54" s="266"/>
      <c r="E54" s="266"/>
      <c r="F54" s="266"/>
      <c r="G54" s="266"/>
      <c r="H54" s="266"/>
      <c r="I54" s="266"/>
      <c r="J54" s="266"/>
      <c r="K54" s="266"/>
      <c r="L54" s="111"/>
      <c r="M54" s="110"/>
      <c r="N54" s="110"/>
      <c r="O54" s="110"/>
      <c r="P54" s="110"/>
    </row>
    <row r="55" spans="1:16" s="39" customFormat="1" ht="12">
      <c r="A55" s="266" t="s">
        <v>122</v>
      </c>
      <c r="B55" s="266"/>
      <c r="C55" s="266"/>
      <c r="D55" s="266"/>
      <c r="E55" s="266"/>
      <c r="F55" s="266"/>
      <c r="G55" s="266"/>
      <c r="H55" s="266"/>
      <c r="I55" s="266"/>
      <c r="J55" s="266"/>
      <c r="K55" s="266"/>
      <c r="L55" s="266"/>
      <c r="M55" s="110"/>
      <c r="N55" s="110"/>
      <c r="O55" s="110"/>
      <c r="P55" s="110"/>
    </row>
    <row r="56" spans="1:16" s="39" customFormat="1" ht="12">
      <c r="A56" s="51"/>
      <c r="B56" s="51"/>
      <c r="C56" s="51"/>
      <c r="D56" s="51"/>
      <c r="E56" s="51"/>
      <c r="F56" s="51"/>
      <c r="G56" s="51"/>
      <c r="H56" s="51"/>
      <c r="I56" s="51"/>
      <c r="J56" s="51"/>
      <c r="K56" s="51"/>
      <c r="L56" s="51"/>
      <c r="M56" s="54"/>
      <c r="N56" s="54"/>
      <c r="O56" s="54"/>
      <c r="P56" s="54"/>
    </row>
    <row r="57" spans="1:16" s="39" customFormat="1" ht="12.75">
      <c r="A57" s="51"/>
      <c r="B57" s="133" t="s">
        <v>75</v>
      </c>
      <c r="C57" s="134"/>
      <c r="D57" s="135"/>
      <c r="E57" s="135"/>
      <c r="F57" s="136"/>
      <c r="G57" s="51"/>
      <c r="H57" s="51"/>
      <c r="I57" s="51"/>
      <c r="J57" s="51"/>
      <c r="K57" s="51"/>
      <c r="L57" s="51"/>
      <c r="M57" s="54"/>
      <c r="N57" s="54"/>
      <c r="O57" s="54"/>
      <c r="P57" s="54"/>
    </row>
    <row r="58" spans="1:16" s="39" customFormat="1" ht="17.25" customHeight="1">
      <c r="A58" s="51"/>
      <c r="B58" s="236" t="s">
        <v>76</v>
      </c>
      <c r="C58" s="236"/>
      <c r="D58" s="236"/>
      <c r="E58" s="236"/>
      <c r="F58" s="236"/>
      <c r="G58" s="236"/>
      <c r="H58" s="236"/>
      <c r="I58" s="236"/>
      <c r="J58" s="236"/>
      <c r="K58" s="236"/>
      <c r="L58" s="236"/>
      <c r="M58" s="236"/>
      <c r="N58" s="54"/>
      <c r="O58" s="54"/>
      <c r="P58" s="54"/>
    </row>
    <row r="59" spans="1:16" s="39" customFormat="1" ht="47.25" customHeight="1">
      <c r="A59" s="51"/>
      <c r="B59" s="236" t="s">
        <v>77</v>
      </c>
      <c r="C59" s="236"/>
      <c r="D59" s="236"/>
      <c r="E59" s="236"/>
      <c r="F59" s="236"/>
      <c r="G59" s="236"/>
      <c r="H59" s="236"/>
      <c r="I59" s="236"/>
      <c r="J59" s="236"/>
      <c r="K59" s="236"/>
      <c r="L59" s="236"/>
      <c r="M59" s="236"/>
      <c r="N59" s="54"/>
      <c r="O59" s="54"/>
      <c r="P59" s="54"/>
    </row>
    <row r="60" spans="1:16" s="39" customFormat="1" ht="15" customHeight="1">
      <c r="A60" s="51"/>
      <c r="B60" s="230" t="s">
        <v>78</v>
      </c>
      <c r="C60" s="230"/>
      <c r="D60" s="230"/>
      <c r="E60" s="230"/>
      <c r="F60" s="230"/>
      <c r="G60" s="230"/>
      <c r="H60" s="230"/>
      <c r="I60" s="230"/>
      <c r="J60" s="230"/>
      <c r="K60" s="230"/>
      <c r="L60" s="230"/>
      <c r="M60" s="230"/>
      <c r="N60" s="54"/>
      <c r="O60" s="54"/>
      <c r="P60" s="54"/>
    </row>
    <row r="61" spans="1:16" s="39" customFormat="1" ht="12.75">
      <c r="A61" s="51"/>
      <c r="B61" s="230" t="s">
        <v>79</v>
      </c>
      <c r="C61" s="230"/>
      <c r="D61" s="230"/>
      <c r="E61" s="230"/>
      <c r="F61" s="230"/>
      <c r="G61" s="51"/>
      <c r="H61" s="51"/>
      <c r="I61" s="51"/>
      <c r="J61" s="51"/>
      <c r="K61" s="51"/>
      <c r="L61" s="51"/>
      <c r="M61" s="54"/>
      <c r="N61" s="54"/>
      <c r="O61" s="54"/>
      <c r="P61" s="54"/>
    </row>
    <row r="62" spans="1:16" s="39" customFormat="1" ht="12.75">
      <c r="A62" s="51"/>
      <c r="B62" s="230" t="s">
        <v>80</v>
      </c>
      <c r="C62" s="230"/>
      <c r="D62" s="230"/>
      <c r="E62" s="230"/>
      <c r="F62" s="230"/>
      <c r="G62" s="51"/>
      <c r="H62" s="51"/>
      <c r="I62" s="51"/>
      <c r="J62" s="51"/>
      <c r="K62" s="51"/>
      <c r="L62" s="51"/>
      <c r="M62" s="54"/>
      <c r="N62" s="54"/>
      <c r="O62" s="54"/>
      <c r="P62" s="54"/>
    </row>
    <row r="63" spans="1:16" s="39" customFormat="1" ht="29.25" customHeight="1">
      <c r="A63" s="51"/>
      <c r="B63" s="230" t="s">
        <v>81</v>
      </c>
      <c r="C63" s="230"/>
      <c r="D63" s="230"/>
      <c r="E63" s="230"/>
      <c r="F63" s="230"/>
      <c r="G63" s="230"/>
      <c r="H63" s="230"/>
      <c r="I63" s="230"/>
      <c r="J63" s="230"/>
      <c r="K63" s="230"/>
      <c r="L63" s="230"/>
      <c r="M63" s="230"/>
      <c r="N63" s="54"/>
      <c r="O63" s="54"/>
      <c r="P63" s="54"/>
    </row>
    <row r="64" spans="1:16" s="39" customFormat="1" ht="12.75">
      <c r="A64" s="51"/>
      <c r="B64" s="230" t="s">
        <v>82</v>
      </c>
      <c r="C64" s="230"/>
      <c r="D64" s="230"/>
      <c r="E64" s="230"/>
      <c r="F64" s="230"/>
      <c r="G64" s="51"/>
      <c r="H64" s="51"/>
      <c r="I64" s="51"/>
      <c r="J64" s="51"/>
      <c r="K64" s="51"/>
      <c r="L64" s="51"/>
      <c r="M64" s="54"/>
      <c r="N64" s="54"/>
      <c r="O64" s="54"/>
      <c r="P64" s="54"/>
    </row>
    <row r="65" spans="1:16" s="39" customFormat="1" ht="12">
      <c r="A65" s="63"/>
      <c r="B65" s="64"/>
      <c r="C65" s="69"/>
      <c r="D65" s="65"/>
      <c r="E65" s="285">
        <v>392</v>
      </c>
      <c r="F65" s="65"/>
      <c r="G65" s="65"/>
      <c r="H65" s="65"/>
      <c r="I65" s="65"/>
      <c r="J65" s="65"/>
      <c r="K65" s="65"/>
      <c r="L65" s="65"/>
      <c r="M65" s="65"/>
      <c r="N65" s="65"/>
      <c r="O65" s="65"/>
      <c r="P65" s="65"/>
    </row>
    <row r="66" spans="1:16" s="39" customFormat="1" ht="12">
      <c r="A66" s="63"/>
      <c r="B66" s="64"/>
      <c r="C66" s="75"/>
      <c r="D66" s="235"/>
      <c r="E66" s="235"/>
      <c r="F66" s="235"/>
      <c r="G66" s="235"/>
      <c r="H66" s="235"/>
      <c r="I66" s="235"/>
      <c r="J66" s="235"/>
      <c r="K66" s="235"/>
      <c r="L66" s="235"/>
      <c r="M66" s="65"/>
      <c r="N66" s="176"/>
      <c r="O66" s="176"/>
      <c r="P66" s="176"/>
    </row>
    <row r="67" spans="1:16" s="39" customFormat="1" ht="12">
      <c r="A67" s="63"/>
      <c r="B67" s="64"/>
      <c r="C67" s="75"/>
      <c r="D67" s="235"/>
      <c r="E67" s="235"/>
      <c r="F67" s="235"/>
      <c r="G67" s="235"/>
      <c r="H67" s="235"/>
      <c r="I67" s="235"/>
      <c r="J67" s="235"/>
      <c r="K67" s="235"/>
      <c r="L67" s="235"/>
      <c r="M67" s="65"/>
      <c r="N67" s="235"/>
      <c r="O67" s="235"/>
      <c r="P67" s="235"/>
    </row>
    <row r="68" spans="1:16" s="39" customFormat="1" ht="12">
      <c r="A68" s="63"/>
      <c r="B68" s="64"/>
      <c r="C68" s="75"/>
      <c r="D68" s="65"/>
      <c r="E68" s="70"/>
      <c r="F68" s="65"/>
      <c r="G68" s="65"/>
      <c r="H68" s="65"/>
      <c r="I68" s="65"/>
      <c r="J68" s="65"/>
      <c r="K68" s="65"/>
      <c r="L68" s="65"/>
      <c r="M68" s="65"/>
      <c r="N68" s="65"/>
      <c r="O68" s="65"/>
      <c r="P68" s="65"/>
    </row>
    <row r="69" spans="1:16" s="39" customFormat="1" ht="12">
      <c r="A69" s="63"/>
      <c r="B69" s="64"/>
      <c r="C69" s="75"/>
      <c r="D69" s="65"/>
      <c r="E69" s="70"/>
      <c r="F69" s="65"/>
      <c r="G69" s="65"/>
      <c r="H69" s="65"/>
      <c r="I69" s="65"/>
      <c r="J69" s="65"/>
      <c r="K69" s="65"/>
      <c r="L69" s="65"/>
      <c r="M69" s="65"/>
      <c r="N69" s="65"/>
      <c r="O69" s="65"/>
      <c r="P69" s="65"/>
    </row>
    <row r="70" spans="1:16" s="39" customFormat="1" ht="12">
      <c r="A70" s="63"/>
      <c r="B70" s="64"/>
      <c r="C70" s="75"/>
      <c r="D70" s="235"/>
      <c r="E70" s="235"/>
      <c r="F70" s="235"/>
      <c r="G70" s="235"/>
      <c r="H70" s="235"/>
      <c r="I70" s="235"/>
      <c r="J70" s="235"/>
      <c r="K70" s="235"/>
      <c r="L70" s="235"/>
      <c r="M70" s="65"/>
      <c r="N70" s="176"/>
      <c r="O70" s="176"/>
      <c r="P70" s="176"/>
    </row>
    <row r="71" spans="1:16" s="39" customFormat="1" ht="12">
      <c r="A71" s="63"/>
      <c r="B71" s="64"/>
      <c r="C71" s="75"/>
      <c r="D71" s="235"/>
      <c r="E71" s="235"/>
      <c r="F71" s="235"/>
      <c r="G71" s="178"/>
      <c r="H71" s="178"/>
      <c r="I71" s="178"/>
      <c r="J71" s="178"/>
      <c r="K71" s="178"/>
      <c r="L71" s="178"/>
      <c r="M71" s="65"/>
      <c r="N71" s="235"/>
      <c r="O71" s="235"/>
      <c r="P71" s="235"/>
    </row>
    <row r="72" spans="1:16" s="39" customFormat="1" ht="11.25">
      <c r="A72" s="71"/>
      <c r="B72" s="72"/>
      <c r="D72" s="73"/>
      <c r="E72" s="74"/>
      <c r="F72" s="73"/>
      <c r="G72" s="73"/>
      <c r="H72" s="73"/>
      <c r="I72" s="73"/>
      <c r="J72" s="73"/>
      <c r="K72" s="73"/>
      <c r="L72" s="73"/>
      <c r="M72" s="73"/>
      <c r="N72" s="73"/>
      <c r="O72" s="73"/>
      <c r="P72" s="73"/>
    </row>
  </sheetData>
  <sheetProtection/>
  <mergeCells count="45">
    <mergeCell ref="A53:K53"/>
    <mergeCell ref="B58:M58"/>
    <mergeCell ref="A54:K54"/>
    <mergeCell ref="A55:L55"/>
    <mergeCell ref="C20:P20"/>
    <mergeCell ref="C42:P42"/>
    <mergeCell ref="C35:P35"/>
    <mergeCell ref="A52:B52"/>
    <mergeCell ref="C52:K52"/>
    <mergeCell ref="A7:C7"/>
    <mergeCell ref="D7:P7"/>
    <mergeCell ref="A6:C6"/>
    <mergeCell ref="D6:P6"/>
    <mergeCell ref="A1:P1"/>
    <mergeCell ref="A2:P2"/>
    <mergeCell ref="A3:P3"/>
    <mergeCell ref="A5:C5"/>
    <mergeCell ref="D5:P5"/>
    <mergeCell ref="A13:P13"/>
    <mergeCell ref="O10:P10"/>
    <mergeCell ref="O9:P9"/>
    <mergeCell ref="L11:P11"/>
    <mergeCell ref="F11:K11"/>
    <mergeCell ref="A8:P8"/>
    <mergeCell ref="A11:A12"/>
    <mergeCell ref="C11:C12"/>
    <mergeCell ref="B11:B12"/>
    <mergeCell ref="D71:F71"/>
    <mergeCell ref="G71:L71"/>
    <mergeCell ref="N71:P71"/>
    <mergeCell ref="N66:P66"/>
    <mergeCell ref="D67:F67"/>
    <mergeCell ref="G67:L67"/>
    <mergeCell ref="N67:P67"/>
    <mergeCell ref="D66:F66"/>
    <mergeCell ref="G66:L66"/>
    <mergeCell ref="D70:F70"/>
    <mergeCell ref="B59:M59"/>
    <mergeCell ref="B60:M60"/>
    <mergeCell ref="G70:L70"/>
    <mergeCell ref="N70:P70"/>
    <mergeCell ref="B61:F61"/>
    <mergeCell ref="B62:F62"/>
    <mergeCell ref="B64:F64"/>
    <mergeCell ref="B63:M63"/>
  </mergeCells>
  <printOptions horizontalCentered="1"/>
  <pageMargins left="0.16" right="0" top="0.76" bottom="0.49" header="0.44" footer="0.38"/>
  <pageSetup horizontalDpi="300" verticalDpi="300" orientation="landscape" paperSize="9" scale="98" r:id="rId1"/>
</worksheet>
</file>

<file path=xl/worksheets/sheet6.xml><?xml version="1.0" encoding="utf-8"?>
<worksheet xmlns="http://schemas.openxmlformats.org/spreadsheetml/2006/main" xmlns:r="http://schemas.openxmlformats.org/officeDocument/2006/relationships">
  <sheetPr>
    <tabColor rgb="FF92D050"/>
  </sheetPr>
  <dimension ref="A1:P74"/>
  <sheetViews>
    <sheetView tabSelected="1" view="pageBreakPreview" zoomScaleSheetLayoutView="100" zoomScalePageLayoutView="0" workbookViewId="0" topLeftCell="A1">
      <selection activeCell="E65" sqref="E65"/>
    </sheetView>
  </sheetViews>
  <sheetFormatPr defaultColWidth="9.140625" defaultRowHeight="15"/>
  <cols>
    <col min="1" max="1" width="4.140625" style="34" customWidth="1"/>
    <col min="2" max="2" width="9.140625" style="35" customWidth="1"/>
    <col min="3" max="3" width="32.7109375" style="36" customWidth="1"/>
    <col min="4" max="4" width="6.140625" style="37" customWidth="1"/>
    <col min="5" max="5" width="7.57421875" style="67" customWidth="1"/>
    <col min="6" max="6" width="5.57421875" style="37" customWidth="1"/>
    <col min="7" max="7" width="4.8515625" style="37" customWidth="1"/>
    <col min="8" max="8" width="7.140625" style="37" customWidth="1"/>
    <col min="9" max="9" width="7.7109375" style="37" customWidth="1"/>
    <col min="10" max="10" width="6.140625" style="37" customWidth="1"/>
    <col min="11" max="11" width="9.00390625" style="37" customWidth="1"/>
    <col min="12" max="12" width="9.140625" style="37" customWidth="1"/>
    <col min="13" max="13" width="9.57421875" style="37" customWidth="1"/>
    <col min="14" max="14" width="10.421875" style="37" customWidth="1"/>
    <col min="15" max="15" width="8.8515625" style="37" customWidth="1"/>
    <col min="16" max="16" width="9.57421875" style="37" customWidth="1"/>
    <col min="17" max="17" width="10.140625" style="38" bestFit="1" customWidth="1"/>
    <col min="18" max="16384" width="9.140625" style="38" customWidth="1"/>
  </cols>
  <sheetData>
    <row r="1" spans="1:16" s="39" customFormat="1" ht="15">
      <c r="A1" s="255" t="s">
        <v>128</v>
      </c>
      <c r="B1" s="255"/>
      <c r="C1" s="255"/>
      <c r="D1" s="255"/>
      <c r="E1" s="255"/>
      <c r="F1" s="255"/>
      <c r="G1" s="255"/>
      <c r="H1" s="255"/>
      <c r="I1" s="255"/>
      <c r="J1" s="255"/>
      <c r="K1" s="255"/>
      <c r="L1" s="255"/>
      <c r="M1" s="255"/>
      <c r="N1" s="255"/>
      <c r="O1" s="255"/>
      <c r="P1" s="255"/>
    </row>
    <row r="2" spans="1:16" s="39" customFormat="1" ht="30.75" customHeight="1">
      <c r="A2" s="211" t="s">
        <v>127</v>
      </c>
      <c r="B2" s="211"/>
      <c r="C2" s="211"/>
      <c r="D2" s="211"/>
      <c r="E2" s="211"/>
      <c r="F2" s="211"/>
      <c r="G2" s="211"/>
      <c r="H2" s="211"/>
      <c r="I2" s="211"/>
      <c r="J2" s="211"/>
      <c r="K2" s="211"/>
      <c r="L2" s="211"/>
      <c r="M2" s="211"/>
      <c r="N2" s="211"/>
      <c r="O2" s="211"/>
      <c r="P2" s="211"/>
    </row>
    <row r="3" spans="1:16" s="39" customFormat="1" ht="11.25">
      <c r="A3" s="256" t="s">
        <v>163</v>
      </c>
      <c r="B3" s="256"/>
      <c r="C3" s="256"/>
      <c r="D3" s="256"/>
      <c r="E3" s="256"/>
      <c r="F3" s="256"/>
      <c r="G3" s="256"/>
      <c r="H3" s="256"/>
      <c r="I3" s="256"/>
      <c r="J3" s="256"/>
      <c r="K3" s="256"/>
      <c r="L3" s="256"/>
      <c r="M3" s="256"/>
      <c r="N3" s="256"/>
      <c r="O3" s="256"/>
      <c r="P3" s="256"/>
    </row>
    <row r="4" spans="1:16" s="39" customFormat="1" ht="15">
      <c r="A4" s="40"/>
      <c r="B4" s="41"/>
      <c r="C4" s="42"/>
      <c r="D4" s="40"/>
      <c r="E4" s="43"/>
      <c r="F4" s="43"/>
      <c r="G4" s="44"/>
      <c r="H4" s="44"/>
      <c r="I4" s="44"/>
      <c r="J4" s="44"/>
      <c r="K4" s="44"/>
      <c r="L4" s="44"/>
      <c r="M4" s="44"/>
      <c r="N4" s="44"/>
      <c r="O4" s="44"/>
      <c r="P4" s="44"/>
    </row>
    <row r="5" spans="1:16" s="39" customFormat="1" ht="28.5" customHeight="1">
      <c r="A5" s="245" t="s">
        <v>104</v>
      </c>
      <c r="B5" s="245"/>
      <c r="C5" s="245"/>
      <c r="D5" s="257" t="str">
        <f>Kospavilkums!D3</f>
        <v>MĀRUPES NOVADA GERBERU IELAS SPORTA LAUKUMA REKONSTRUKCIJA</v>
      </c>
      <c r="E5" s="257"/>
      <c r="F5" s="257"/>
      <c r="G5" s="257"/>
      <c r="H5" s="257"/>
      <c r="I5" s="257"/>
      <c r="J5" s="257"/>
      <c r="K5" s="257"/>
      <c r="L5" s="257"/>
      <c r="M5" s="257"/>
      <c r="N5" s="257"/>
      <c r="O5" s="257"/>
      <c r="P5" s="257"/>
    </row>
    <row r="6" spans="1:16" s="39" customFormat="1" ht="26.25" customHeight="1">
      <c r="A6" s="245" t="s">
        <v>55</v>
      </c>
      <c r="B6" s="245"/>
      <c r="C6" s="245"/>
      <c r="D6" s="257" t="str">
        <f>D5</f>
        <v>MĀRUPES NOVADA GERBERU IELAS SPORTA LAUKUMA REKONSTRUKCIJA</v>
      </c>
      <c r="E6" s="257"/>
      <c r="F6" s="257"/>
      <c r="G6" s="257"/>
      <c r="H6" s="257"/>
      <c r="I6" s="257"/>
      <c r="J6" s="257"/>
      <c r="K6" s="257"/>
      <c r="L6" s="257"/>
      <c r="M6" s="257"/>
      <c r="N6" s="257"/>
      <c r="O6" s="257"/>
      <c r="P6" s="257"/>
    </row>
    <row r="7" spans="1:16" s="39" customFormat="1" ht="14.25">
      <c r="A7" s="245" t="s">
        <v>105</v>
      </c>
      <c r="B7" s="245"/>
      <c r="C7" s="245"/>
      <c r="D7" s="246" t="str">
        <f>Kospavilkums!D5</f>
        <v>Gerberu iela 1, Mārupe, Mārupes novads</v>
      </c>
      <c r="E7" s="246"/>
      <c r="F7" s="246"/>
      <c r="G7" s="246"/>
      <c r="H7" s="246"/>
      <c r="I7" s="246"/>
      <c r="J7" s="246"/>
      <c r="K7" s="246"/>
      <c r="L7" s="246"/>
      <c r="M7" s="246"/>
      <c r="N7" s="246"/>
      <c r="O7" s="246"/>
      <c r="P7" s="246"/>
    </row>
    <row r="8" spans="1:16" s="39" customFormat="1" ht="14.25">
      <c r="A8" s="245" t="s">
        <v>37</v>
      </c>
      <c r="B8" s="245"/>
      <c r="C8" s="245"/>
      <c r="D8" s="245"/>
      <c r="E8" s="245"/>
      <c r="F8" s="245"/>
      <c r="G8" s="245"/>
      <c r="H8" s="245"/>
      <c r="I8" s="245"/>
      <c r="J8" s="245"/>
      <c r="K8" s="245"/>
      <c r="L8" s="245"/>
      <c r="M8" s="245"/>
      <c r="N8" s="245"/>
      <c r="O8" s="245"/>
      <c r="P8" s="245"/>
    </row>
    <row r="9" spans="1:16" s="39" customFormat="1" ht="12">
      <c r="A9" s="45"/>
      <c r="B9" s="46"/>
      <c r="C9" s="47"/>
      <c r="D9" s="45"/>
      <c r="E9" s="48"/>
      <c r="F9" s="48"/>
      <c r="G9" s="49"/>
      <c r="H9" s="49"/>
      <c r="I9" s="49"/>
      <c r="J9" s="49"/>
      <c r="K9" s="49"/>
      <c r="L9" s="49"/>
      <c r="M9" s="50" t="s">
        <v>164</v>
      </c>
      <c r="N9" s="50"/>
      <c r="O9" s="258"/>
      <c r="P9" s="258"/>
    </row>
    <row r="10" spans="1:16" s="39" customFormat="1" ht="12">
      <c r="A10" s="51"/>
      <c r="B10" s="52"/>
      <c r="C10" s="51"/>
      <c r="D10" s="53"/>
      <c r="E10" s="54"/>
      <c r="F10" s="54"/>
      <c r="G10" s="54"/>
      <c r="H10" s="54"/>
      <c r="I10" s="54"/>
      <c r="J10" s="54"/>
      <c r="K10" s="54"/>
      <c r="L10" s="54"/>
      <c r="M10" s="55" t="s">
        <v>165</v>
      </c>
      <c r="N10" s="55"/>
      <c r="O10" s="247"/>
      <c r="P10" s="247"/>
    </row>
    <row r="11" spans="1:16" ht="12.75" customHeight="1">
      <c r="A11" s="261" t="s">
        <v>166</v>
      </c>
      <c r="B11" s="263" t="s">
        <v>167</v>
      </c>
      <c r="C11" s="262" t="s">
        <v>168</v>
      </c>
      <c r="D11" s="56"/>
      <c r="E11" s="68"/>
      <c r="F11" s="265" t="s">
        <v>169</v>
      </c>
      <c r="G11" s="265"/>
      <c r="H11" s="265"/>
      <c r="I11" s="265"/>
      <c r="J11" s="265"/>
      <c r="K11" s="265"/>
      <c r="L11" s="264" t="s">
        <v>170</v>
      </c>
      <c r="M11" s="264"/>
      <c r="N11" s="264"/>
      <c r="O11" s="264"/>
      <c r="P11" s="264"/>
    </row>
    <row r="12" spans="1:16" ht="116.25" customHeight="1">
      <c r="A12" s="261"/>
      <c r="B12" s="263"/>
      <c r="C12" s="262"/>
      <c r="D12" s="56" t="s">
        <v>171</v>
      </c>
      <c r="E12" s="68" t="s">
        <v>172</v>
      </c>
      <c r="F12" s="56" t="s">
        <v>39</v>
      </c>
      <c r="G12" s="56" t="s">
        <v>173</v>
      </c>
      <c r="H12" s="56" t="s">
        <v>174</v>
      </c>
      <c r="I12" s="56" t="s">
        <v>175</v>
      </c>
      <c r="J12" s="56" t="s">
        <v>176</v>
      </c>
      <c r="K12" s="56" t="s">
        <v>177</v>
      </c>
      <c r="L12" s="56" t="s">
        <v>178</v>
      </c>
      <c r="M12" s="56" t="s">
        <v>174</v>
      </c>
      <c r="N12" s="56" t="s">
        <v>179</v>
      </c>
      <c r="O12" s="56" t="s">
        <v>176</v>
      </c>
      <c r="P12" s="56" t="s">
        <v>180</v>
      </c>
    </row>
    <row r="13" spans="1:16" s="39" customFormat="1" ht="12">
      <c r="A13" s="267" t="s">
        <v>100</v>
      </c>
      <c r="B13" s="267"/>
      <c r="C13" s="267"/>
      <c r="D13" s="267"/>
      <c r="E13" s="267"/>
      <c r="F13" s="267"/>
      <c r="G13" s="267"/>
      <c r="H13" s="267"/>
      <c r="I13" s="267"/>
      <c r="J13" s="267"/>
      <c r="K13" s="267"/>
      <c r="L13" s="267"/>
      <c r="M13" s="267"/>
      <c r="N13" s="267"/>
      <c r="O13" s="267"/>
      <c r="P13" s="267"/>
    </row>
    <row r="14" spans="1:16" s="39" customFormat="1" ht="84">
      <c r="A14" s="58">
        <v>1</v>
      </c>
      <c r="B14" s="96" t="s">
        <v>123</v>
      </c>
      <c r="C14" s="81" t="s">
        <v>396</v>
      </c>
      <c r="D14" s="139" t="s">
        <v>184</v>
      </c>
      <c r="E14" s="120">
        <v>4.3</v>
      </c>
      <c r="F14" s="119"/>
      <c r="G14" s="119"/>
      <c r="H14" s="119"/>
      <c r="I14" s="119"/>
      <c r="J14" s="119"/>
      <c r="K14" s="80"/>
      <c r="L14" s="79"/>
      <c r="M14" s="76"/>
      <c r="N14" s="76"/>
      <c r="O14" s="119"/>
      <c r="P14" s="119"/>
    </row>
    <row r="15" spans="1:16" s="39" customFormat="1" ht="48">
      <c r="A15" s="58">
        <f>A14+1</f>
        <v>2</v>
      </c>
      <c r="B15" s="96" t="s">
        <v>123</v>
      </c>
      <c r="C15" s="140" t="s">
        <v>397</v>
      </c>
      <c r="D15" s="139" t="s">
        <v>184</v>
      </c>
      <c r="E15" s="120">
        <v>4.3</v>
      </c>
      <c r="F15" s="119"/>
      <c r="G15" s="119"/>
      <c r="H15" s="119"/>
      <c r="I15" s="119"/>
      <c r="J15" s="119"/>
      <c r="K15" s="80"/>
      <c r="L15" s="79"/>
      <c r="M15" s="76"/>
      <c r="N15" s="76"/>
      <c r="O15" s="119"/>
      <c r="P15" s="119"/>
    </row>
    <row r="16" spans="1:16" s="39" customFormat="1" ht="24">
      <c r="A16" s="58">
        <f>A15+1</f>
        <v>3</v>
      </c>
      <c r="B16" s="96" t="s">
        <v>123</v>
      </c>
      <c r="C16" s="140" t="s">
        <v>28</v>
      </c>
      <c r="D16" s="139" t="s">
        <v>26</v>
      </c>
      <c r="E16" s="120">
        <v>2.9</v>
      </c>
      <c r="F16" s="59"/>
      <c r="G16" s="59"/>
      <c r="H16" s="59"/>
      <c r="I16" s="61"/>
      <c r="J16" s="125"/>
      <c r="K16" s="114"/>
      <c r="L16" s="79"/>
      <c r="M16" s="76"/>
      <c r="N16" s="76"/>
      <c r="O16" s="119"/>
      <c r="P16" s="119"/>
    </row>
    <row r="17" spans="1:16" s="39" customFormat="1" ht="84">
      <c r="A17" s="58">
        <f>A16+1</f>
        <v>4</v>
      </c>
      <c r="B17" s="96" t="s">
        <v>123</v>
      </c>
      <c r="C17" s="81" t="s">
        <v>29</v>
      </c>
      <c r="D17" s="139" t="s">
        <v>184</v>
      </c>
      <c r="E17" s="120">
        <v>31.4</v>
      </c>
      <c r="F17" s="119"/>
      <c r="G17" s="119"/>
      <c r="H17" s="119"/>
      <c r="I17" s="119"/>
      <c r="J17" s="119"/>
      <c r="K17" s="80"/>
      <c r="L17" s="79"/>
      <c r="M17" s="76"/>
      <c r="N17" s="76"/>
      <c r="O17" s="119"/>
      <c r="P17" s="119"/>
    </row>
    <row r="18" spans="1:16" s="39" customFormat="1" ht="48">
      <c r="A18" s="58">
        <f aca="true" t="shared" si="0" ref="A18:A34">A17+1</f>
        <v>5</v>
      </c>
      <c r="B18" s="96" t="s">
        <v>123</v>
      </c>
      <c r="C18" s="140" t="s">
        <v>30</v>
      </c>
      <c r="D18" s="139" t="s">
        <v>184</v>
      </c>
      <c r="E18" s="120">
        <v>31.4</v>
      </c>
      <c r="F18" s="119"/>
      <c r="G18" s="119"/>
      <c r="H18" s="119"/>
      <c r="I18" s="119"/>
      <c r="J18" s="119"/>
      <c r="K18" s="80"/>
      <c r="L18" s="79"/>
      <c r="M18" s="76"/>
      <c r="N18" s="76"/>
      <c r="O18" s="119"/>
      <c r="P18" s="119"/>
    </row>
    <row r="19" spans="1:16" s="39" customFormat="1" ht="24">
      <c r="A19" s="58">
        <f t="shared" si="0"/>
        <v>6</v>
      </c>
      <c r="B19" s="96" t="s">
        <v>123</v>
      </c>
      <c r="C19" s="140" t="s">
        <v>28</v>
      </c>
      <c r="D19" s="139" t="s">
        <v>26</v>
      </c>
      <c r="E19" s="120">
        <v>21.2</v>
      </c>
      <c r="F19" s="59"/>
      <c r="G19" s="59"/>
      <c r="H19" s="59"/>
      <c r="I19" s="61"/>
      <c r="J19" s="125"/>
      <c r="K19" s="114"/>
      <c r="L19" s="79"/>
      <c r="M19" s="76"/>
      <c r="N19" s="76"/>
      <c r="O19" s="119"/>
      <c r="P19" s="119"/>
    </row>
    <row r="20" spans="1:16" s="39" customFormat="1" ht="48">
      <c r="A20" s="58">
        <f t="shared" si="0"/>
        <v>7</v>
      </c>
      <c r="B20" s="96" t="s">
        <v>123</v>
      </c>
      <c r="C20" s="81" t="s">
        <v>86</v>
      </c>
      <c r="D20" s="139" t="s">
        <v>92</v>
      </c>
      <c r="E20" s="120">
        <v>1</v>
      </c>
      <c r="F20" s="119"/>
      <c r="G20" s="119"/>
      <c r="H20" s="119"/>
      <c r="I20" s="119"/>
      <c r="J20" s="119"/>
      <c r="K20" s="80"/>
      <c r="L20" s="79"/>
      <c r="M20" s="76"/>
      <c r="N20" s="76"/>
      <c r="O20" s="119"/>
      <c r="P20" s="119"/>
    </row>
    <row r="21" spans="1:16" s="39" customFormat="1" ht="36">
      <c r="A21" s="58">
        <f t="shared" si="0"/>
        <v>8</v>
      </c>
      <c r="B21" s="96" t="s">
        <v>123</v>
      </c>
      <c r="C21" s="140" t="s">
        <v>32</v>
      </c>
      <c r="D21" s="139" t="s">
        <v>92</v>
      </c>
      <c r="E21" s="120">
        <v>1</v>
      </c>
      <c r="F21" s="119"/>
      <c r="G21" s="119"/>
      <c r="H21" s="119"/>
      <c r="I21" s="119"/>
      <c r="J21" s="119"/>
      <c r="K21" s="80"/>
      <c r="L21" s="79"/>
      <c r="M21" s="76"/>
      <c r="N21" s="76"/>
      <c r="O21" s="119"/>
      <c r="P21" s="119"/>
    </row>
    <row r="22" spans="1:16" s="39" customFormat="1" ht="24">
      <c r="A22" s="58">
        <f t="shared" si="0"/>
        <v>9</v>
      </c>
      <c r="B22" s="96" t="s">
        <v>123</v>
      </c>
      <c r="C22" s="140" t="s">
        <v>135</v>
      </c>
      <c r="D22" s="139" t="s">
        <v>26</v>
      </c>
      <c r="E22" s="120">
        <v>0.1</v>
      </c>
      <c r="F22" s="119"/>
      <c r="G22" s="119"/>
      <c r="H22" s="119"/>
      <c r="I22" s="119"/>
      <c r="J22" s="119"/>
      <c r="K22" s="80"/>
      <c r="L22" s="79"/>
      <c r="M22" s="76"/>
      <c r="N22" s="76"/>
      <c r="O22" s="119"/>
      <c r="P22" s="119"/>
    </row>
    <row r="23" spans="1:16" s="39" customFormat="1" ht="24">
      <c r="A23" s="58">
        <f t="shared" si="0"/>
        <v>10</v>
      </c>
      <c r="B23" s="96" t="s">
        <v>123</v>
      </c>
      <c r="C23" s="140" t="s">
        <v>137</v>
      </c>
      <c r="D23" s="139" t="s">
        <v>26</v>
      </c>
      <c r="E23" s="120">
        <v>0.1</v>
      </c>
      <c r="F23" s="59"/>
      <c r="G23" s="59"/>
      <c r="H23" s="59"/>
      <c r="I23" s="61"/>
      <c r="J23" s="125"/>
      <c r="K23" s="114"/>
      <c r="L23" s="79"/>
      <c r="M23" s="76"/>
      <c r="N23" s="76"/>
      <c r="O23" s="119"/>
      <c r="P23" s="119"/>
    </row>
    <row r="24" spans="1:16" s="39" customFormat="1" ht="48">
      <c r="A24" s="58">
        <f t="shared" si="0"/>
        <v>11</v>
      </c>
      <c r="B24" s="96" t="s">
        <v>123</v>
      </c>
      <c r="C24" s="81" t="s">
        <v>196</v>
      </c>
      <c r="D24" s="139" t="s">
        <v>92</v>
      </c>
      <c r="E24" s="120">
        <v>1</v>
      </c>
      <c r="F24" s="119"/>
      <c r="G24" s="119"/>
      <c r="H24" s="119"/>
      <c r="I24" s="119"/>
      <c r="J24" s="119"/>
      <c r="K24" s="80"/>
      <c r="L24" s="79"/>
      <c r="M24" s="76"/>
      <c r="N24" s="76"/>
      <c r="O24" s="119"/>
      <c r="P24" s="119"/>
    </row>
    <row r="25" spans="1:16" s="39" customFormat="1" ht="36">
      <c r="A25" s="58">
        <f t="shared" si="0"/>
        <v>12</v>
      </c>
      <c r="B25" s="96" t="s">
        <v>123</v>
      </c>
      <c r="C25" s="140" t="s">
        <v>33</v>
      </c>
      <c r="D25" s="139" t="s">
        <v>92</v>
      </c>
      <c r="E25" s="120">
        <v>1</v>
      </c>
      <c r="F25" s="119"/>
      <c r="G25" s="119"/>
      <c r="H25" s="119"/>
      <c r="I25" s="119"/>
      <c r="J25" s="119"/>
      <c r="K25" s="80"/>
      <c r="L25" s="79"/>
      <c r="M25" s="76"/>
      <c r="N25" s="76"/>
      <c r="O25" s="119"/>
      <c r="P25" s="119"/>
    </row>
    <row r="26" spans="1:16" s="39" customFormat="1" ht="24">
      <c r="A26" s="58">
        <f t="shared" si="0"/>
        <v>13</v>
      </c>
      <c r="B26" s="96" t="s">
        <v>123</v>
      </c>
      <c r="C26" s="140" t="s">
        <v>135</v>
      </c>
      <c r="D26" s="139" t="s">
        <v>26</v>
      </c>
      <c r="E26" s="120">
        <v>0.1</v>
      </c>
      <c r="F26" s="119"/>
      <c r="G26" s="119"/>
      <c r="H26" s="119"/>
      <c r="I26" s="119"/>
      <c r="J26" s="119"/>
      <c r="K26" s="80"/>
      <c r="L26" s="79"/>
      <c r="M26" s="76"/>
      <c r="N26" s="76"/>
      <c r="O26" s="119"/>
      <c r="P26" s="119"/>
    </row>
    <row r="27" spans="1:16" s="39" customFormat="1" ht="24">
      <c r="A27" s="58">
        <f t="shared" si="0"/>
        <v>14</v>
      </c>
      <c r="B27" s="96" t="s">
        <v>123</v>
      </c>
      <c r="C27" s="140" t="s">
        <v>137</v>
      </c>
      <c r="D27" s="139" t="s">
        <v>26</v>
      </c>
      <c r="E27" s="120">
        <v>0.1</v>
      </c>
      <c r="F27" s="59"/>
      <c r="G27" s="59"/>
      <c r="H27" s="59"/>
      <c r="I27" s="61"/>
      <c r="J27" s="125"/>
      <c r="K27" s="114"/>
      <c r="L27" s="79"/>
      <c r="M27" s="76"/>
      <c r="N27" s="76"/>
      <c r="O27" s="119"/>
      <c r="P27" s="119"/>
    </row>
    <row r="28" spans="1:16" s="39" customFormat="1" ht="48">
      <c r="A28" s="58">
        <f t="shared" si="0"/>
        <v>15</v>
      </c>
      <c r="B28" s="96" t="s">
        <v>123</v>
      </c>
      <c r="C28" s="81" t="s">
        <v>398</v>
      </c>
      <c r="D28" s="139" t="s">
        <v>93</v>
      </c>
      <c r="E28" s="120">
        <v>1</v>
      </c>
      <c r="F28" s="119"/>
      <c r="G28" s="119"/>
      <c r="H28" s="119"/>
      <c r="I28" s="119"/>
      <c r="J28" s="119"/>
      <c r="K28" s="80"/>
      <c r="L28" s="79"/>
      <c r="M28" s="76"/>
      <c r="N28" s="76"/>
      <c r="O28" s="119"/>
      <c r="P28" s="119"/>
    </row>
    <row r="29" spans="1:16" s="39" customFormat="1" ht="24">
      <c r="A29" s="58">
        <f t="shared" si="0"/>
        <v>16</v>
      </c>
      <c r="B29" s="96" t="s">
        <v>123</v>
      </c>
      <c r="C29" s="140" t="s">
        <v>31</v>
      </c>
      <c r="D29" s="139" t="s">
        <v>36</v>
      </c>
      <c r="E29" s="120">
        <v>0.2</v>
      </c>
      <c r="F29" s="119"/>
      <c r="G29" s="119"/>
      <c r="H29" s="119"/>
      <c r="I29" s="119"/>
      <c r="J29" s="119"/>
      <c r="K29" s="80"/>
      <c r="L29" s="79"/>
      <c r="M29" s="76"/>
      <c r="N29" s="76"/>
      <c r="O29" s="119"/>
      <c r="P29" s="119"/>
    </row>
    <row r="30" spans="1:16" s="39" customFormat="1" ht="48">
      <c r="A30" s="58">
        <f t="shared" si="0"/>
        <v>17</v>
      </c>
      <c r="B30" s="96" t="s">
        <v>123</v>
      </c>
      <c r="C30" s="81" t="s">
        <v>195</v>
      </c>
      <c r="D30" s="139" t="s">
        <v>184</v>
      </c>
      <c r="E30" s="120">
        <v>37.5</v>
      </c>
      <c r="F30" s="119"/>
      <c r="G30" s="119"/>
      <c r="H30" s="119"/>
      <c r="I30" s="119"/>
      <c r="J30" s="119"/>
      <c r="K30" s="80"/>
      <c r="L30" s="79"/>
      <c r="M30" s="76"/>
      <c r="N30" s="76"/>
      <c r="O30" s="119"/>
      <c r="P30" s="119"/>
    </row>
    <row r="31" spans="1:16" s="39" customFormat="1" ht="24">
      <c r="A31" s="58">
        <f t="shared" si="0"/>
        <v>18</v>
      </c>
      <c r="B31" s="96" t="s">
        <v>123</v>
      </c>
      <c r="C31" s="81" t="s">
        <v>5</v>
      </c>
      <c r="D31" s="139" t="s">
        <v>184</v>
      </c>
      <c r="E31" s="120">
        <v>35.7</v>
      </c>
      <c r="F31" s="119"/>
      <c r="G31" s="119"/>
      <c r="H31" s="119"/>
      <c r="I31" s="119"/>
      <c r="J31" s="119"/>
      <c r="K31" s="80"/>
      <c r="L31" s="79"/>
      <c r="M31" s="76"/>
      <c r="N31" s="76"/>
      <c r="O31" s="119"/>
      <c r="P31" s="119"/>
    </row>
    <row r="32" spans="1:16" s="39" customFormat="1" ht="24">
      <c r="A32" s="58">
        <f t="shared" si="0"/>
        <v>19</v>
      </c>
      <c r="B32" s="96" t="s">
        <v>123</v>
      </c>
      <c r="C32" s="81" t="s">
        <v>6</v>
      </c>
      <c r="D32" s="139" t="s">
        <v>184</v>
      </c>
      <c r="E32" s="120">
        <v>35.7</v>
      </c>
      <c r="F32" s="119"/>
      <c r="G32" s="119"/>
      <c r="H32" s="119"/>
      <c r="I32" s="119"/>
      <c r="J32" s="119"/>
      <c r="K32" s="80"/>
      <c r="L32" s="79"/>
      <c r="M32" s="76"/>
      <c r="N32" s="76"/>
      <c r="O32" s="119"/>
      <c r="P32" s="119"/>
    </row>
    <row r="33" spans="1:16" s="39" customFormat="1" ht="48">
      <c r="A33" s="58">
        <f t="shared" si="0"/>
        <v>20</v>
      </c>
      <c r="B33" s="96" t="s">
        <v>123</v>
      </c>
      <c r="C33" s="81" t="s">
        <v>34</v>
      </c>
      <c r="D33" s="139" t="s">
        <v>143</v>
      </c>
      <c r="E33" s="120">
        <v>107.1</v>
      </c>
      <c r="F33" s="119"/>
      <c r="G33" s="119"/>
      <c r="H33" s="119"/>
      <c r="I33" s="119"/>
      <c r="J33" s="119"/>
      <c r="K33" s="80"/>
      <c r="L33" s="79"/>
      <c r="M33" s="76"/>
      <c r="N33" s="76"/>
      <c r="O33" s="119"/>
      <c r="P33" s="119"/>
    </row>
    <row r="34" spans="1:16" s="39" customFormat="1" ht="36">
      <c r="A34" s="58">
        <f t="shared" si="0"/>
        <v>21</v>
      </c>
      <c r="B34" s="96" t="s">
        <v>123</v>
      </c>
      <c r="C34" s="81" t="s">
        <v>35</v>
      </c>
      <c r="D34" s="139" t="s">
        <v>184</v>
      </c>
      <c r="E34" s="120">
        <v>35.7</v>
      </c>
      <c r="F34" s="119"/>
      <c r="G34" s="119"/>
      <c r="H34" s="119"/>
      <c r="I34" s="119"/>
      <c r="J34" s="119"/>
      <c r="K34" s="80"/>
      <c r="L34" s="79"/>
      <c r="M34" s="76"/>
      <c r="N34" s="76"/>
      <c r="O34" s="119"/>
      <c r="P34" s="119"/>
    </row>
    <row r="35" spans="1:16" s="39" customFormat="1" ht="36">
      <c r="A35" s="58">
        <f>A34+1</f>
        <v>22</v>
      </c>
      <c r="B35" s="96" t="s">
        <v>123</v>
      </c>
      <c r="C35" s="81" t="s">
        <v>399</v>
      </c>
      <c r="D35" s="139" t="s">
        <v>93</v>
      </c>
      <c r="E35" s="120">
        <v>1</v>
      </c>
      <c r="F35" s="119"/>
      <c r="G35" s="119"/>
      <c r="H35" s="119"/>
      <c r="I35" s="119"/>
      <c r="J35" s="119"/>
      <c r="K35" s="80"/>
      <c r="L35" s="79"/>
      <c r="M35" s="76"/>
      <c r="N35" s="76"/>
      <c r="O35" s="76"/>
      <c r="P35" s="76"/>
    </row>
    <row r="36" spans="1:16" s="39" customFormat="1" ht="24">
      <c r="A36" s="58">
        <f>A35+1</f>
        <v>23</v>
      </c>
      <c r="B36" s="96" t="s">
        <v>123</v>
      </c>
      <c r="C36" s="81" t="s">
        <v>400</v>
      </c>
      <c r="D36" s="139" t="s">
        <v>188</v>
      </c>
      <c r="E36" s="120">
        <v>1</v>
      </c>
      <c r="F36" s="119"/>
      <c r="G36" s="119"/>
      <c r="H36" s="119"/>
      <c r="I36" s="119"/>
      <c r="J36" s="119"/>
      <c r="K36" s="80"/>
      <c r="L36" s="79"/>
      <c r="M36" s="76"/>
      <c r="N36" s="76"/>
      <c r="O36" s="119"/>
      <c r="P36" s="119"/>
    </row>
    <row r="37" spans="1:16" s="39" customFormat="1" ht="12">
      <c r="A37" s="57"/>
      <c r="B37" s="57"/>
      <c r="C37" s="225" t="s">
        <v>392</v>
      </c>
      <c r="D37" s="225"/>
      <c r="E37" s="225"/>
      <c r="F37" s="226"/>
      <c r="G37" s="226"/>
      <c r="H37" s="226"/>
      <c r="I37" s="226"/>
      <c r="J37" s="226"/>
      <c r="K37" s="226"/>
      <c r="L37" s="226"/>
      <c r="M37" s="226"/>
      <c r="N37" s="226"/>
      <c r="O37" s="226"/>
      <c r="P37" s="226"/>
    </row>
    <row r="38" spans="1:16" s="39" customFormat="1" ht="12">
      <c r="A38" s="58">
        <f>A36+1</f>
        <v>24</v>
      </c>
      <c r="B38" s="96" t="s">
        <v>123</v>
      </c>
      <c r="C38" s="81" t="s">
        <v>67</v>
      </c>
      <c r="D38" s="139" t="s">
        <v>91</v>
      </c>
      <c r="E38" s="120">
        <v>1</v>
      </c>
      <c r="F38" s="119"/>
      <c r="G38" s="119"/>
      <c r="H38" s="119"/>
      <c r="I38" s="119"/>
      <c r="J38" s="119"/>
      <c r="K38" s="80"/>
      <c r="L38" s="79"/>
      <c r="M38" s="76"/>
      <c r="N38" s="76"/>
      <c r="O38" s="119"/>
      <c r="P38" s="119"/>
    </row>
    <row r="39" spans="1:16" s="39" customFormat="1" ht="24">
      <c r="A39" s="58">
        <f aca="true" t="shared" si="1" ref="A39:A44">A38+1</f>
        <v>25</v>
      </c>
      <c r="B39" s="96" t="s">
        <v>123</v>
      </c>
      <c r="C39" s="140" t="s">
        <v>11</v>
      </c>
      <c r="D39" s="139" t="s">
        <v>184</v>
      </c>
      <c r="E39" s="120">
        <v>1.5</v>
      </c>
      <c r="F39" s="119"/>
      <c r="G39" s="119"/>
      <c r="H39" s="119"/>
      <c r="I39" s="119"/>
      <c r="J39" s="119"/>
      <c r="K39" s="80"/>
      <c r="L39" s="79"/>
      <c r="M39" s="76"/>
      <c r="N39" s="76"/>
      <c r="O39" s="119"/>
      <c r="P39" s="119"/>
    </row>
    <row r="40" spans="1:16" s="39" customFormat="1" ht="12">
      <c r="A40" s="58">
        <f t="shared" si="1"/>
        <v>26</v>
      </c>
      <c r="B40" s="96" t="s">
        <v>123</v>
      </c>
      <c r="C40" s="81" t="s">
        <v>69</v>
      </c>
      <c r="D40" s="139" t="s">
        <v>188</v>
      </c>
      <c r="E40" s="120">
        <v>1</v>
      </c>
      <c r="F40" s="119"/>
      <c r="G40" s="119"/>
      <c r="H40" s="119"/>
      <c r="I40" s="119"/>
      <c r="J40" s="119"/>
      <c r="K40" s="80"/>
      <c r="L40" s="79"/>
      <c r="M40" s="76"/>
      <c r="N40" s="76"/>
      <c r="O40" s="119"/>
      <c r="P40" s="119"/>
    </row>
    <row r="41" spans="1:16" s="39" customFormat="1" ht="24">
      <c r="A41" s="58">
        <f t="shared" si="1"/>
        <v>27</v>
      </c>
      <c r="B41" s="96" t="s">
        <v>123</v>
      </c>
      <c r="C41" s="81" t="s">
        <v>401</v>
      </c>
      <c r="D41" s="139" t="s">
        <v>188</v>
      </c>
      <c r="E41" s="120">
        <v>1</v>
      </c>
      <c r="F41" s="119"/>
      <c r="G41" s="119"/>
      <c r="H41" s="119"/>
      <c r="I41" s="119"/>
      <c r="J41" s="119"/>
      <c r="K41" s="80"/>
      <c r="L41" s="79"/>
      <c r="M41" s="76"/>
      <c r="N41" s="76"/>
      <c r="O41" s="76"/>
      <c r="P41" s="76"/>
    </row>
    <row r="42" spans="1:16" s="39" customFormat="1" ht="36">
      <c r="A42" s="58">
        <f t="shared" si="1"/>
        <v>28</v>
      </c>
      <c r="B42" s="96" t="s">
        <v>123</v>
      </c>
      <c r="C42" s="81" t="s">
        <v>70</v>
      </c>
      <c r="D42" s="139" t="s">
        <v>184</v>
      </c>
      <c r="E42" s="120">
        <v>35.7</v>
      </c>
      <c r="F42" s="59"/>
      <c r="G42" s="59"/>
      <c r="H42" s="59"/>
      <c r="I42" s="61"/>
      <c r="J42" s="125"/>
      <c r="K42" s="80"/>
      <c r="L42" s="79"/>
      <c r="M42" s="76"/>
      <c r="N42" s="76"/>
      <c r="O42" s="119"/>
      <c r="P42" s="119"/>
    </row>
    <row r="43" spans="1:16" s="39" customFormat="1" ht="12">
      <c r="A43" s="58">
        <f t="shared" si="1"/>
        <v>29</v>
      </c>
      <c r="B43" s="96" t="s">
        <v>123</v>
      </c>
      <c r="C43" s="81" t="s">
        <v>71</v>
      </c>
      <c r="D43" s="139" t="s">
        <v>184</v>
      </c>
      <c r="E43" s="120">
        <v>35.7</v>
      </c>
      <c r="F43" s="119"/>
      <c r="G43" s="119"/>
      <c r="H43" s="119"/>
      <c r="I43" s="119"/>
      <c r="J43" s="119"/>
      <c r="K43" s="80"/>
      <c r="L43" s="79"/>
      <c r="M43" s="76"/>
      <c r="N43" s="76"/>
      <c r="O43" s="119"/>
      <c r="P43" s="119"/>
    </row>
    <row r="44" spans="1:16" s="39" customFormat="1" ht="24">
      <c r="A44" s="58">
        <f t="shared" si="1"/>
        <v>30</v>
      </c>
      <c r="B44" s="96" t="s">
        <v>123</v>
      </c>
      <c r="C44" s="81" t="s">
        <v>72</v>
      </c>
      <c r="D44" s="139" t="s">
        <v>92</v>
      </c>
      <c r="E44" s="120">
        <v>1</v>
      </c>
      <c r="F44" s="119"/>
      <c r="G44" s="119"/>
      <c r="H44" s="119"/>
      <c r="I44" s="119"/>
      <c r="J44" s="119"/>
      <c r="K44" s="80"/>
      <c r="L44" s="79"/>
      <c r="M44" s="76"/>
      <c r="N44" s="76"/>
      <c r="O44" s="119"/>
      <c r="P44" s="119"/>
    </row>
    <row r="45" spans="1:16" s="39" customFormat="1" ht="12">
      <c r="A45" s="57"/>
      <c r="B45" s="57"/>
      <c r="C45" s="225" t="s">
        <v>395</v>
      </c>
      <c r="D45" s="225"/>
      <c r="E45" s="225"/>
      <c r="F45" s="226"/>
      <c r="G45" s="226"/>
      <c r="H45" s="226"/>
      <c r="I45" s="226"/>
      <c r="J45" s="226"/>
      <c r="K45" s="226"/>
      <c r="L45" s="226"/>
      <c r="M45" s="226"/>
      <c r="N45" s="226"/>
      <c r="O45" s="226"/>
      <c r="P45" s="226"/>
    </row>
    <row r="46" spans="1:16" s="39" customFormat="1" ht="48">
      <c r="A46" s="58">
        <f>A44+1</f>
        <v>31</v>
      </c>
      <c r="B46" s="96" t="s">
        <v>134</v>
      </c>
      <c r="C46" s="81" t="s">
        <v>16</v>
      </c>
      <c r="D46" s="139" t="s">
        <v>26</v>
      </c>
      <c r="E46" s="120">
        <v>74.3</v>
      </c>
      <c r="F46" s="59"/>
      <c r="G46" s="59"/>
      <c r="H46" s="59"/>
      <c r="I46" s="61"/>
      <c r="J46" s="125"/>
      <c r="K46" s="114"/>
      <c r="L46" s="79"/>
      <c r="M46" s="76"/>
      <c r="N46" s="76"/>
      <c r="O46" s="119"/>
      <c r="P46" s="119"/>
    </row>
    <row r="47" spans="1:16" s="39" customFormat="1" ht="15.75">
      <c r="A47" s="58">
        <f aca="true" t="shared" si="2" ref="A47:A54">A46+1</f>
        <v>32</v>
      </c>
      <c r="B47" s="96" t="s">
        <v>134</v>
      </c>
      <c r="C47" s="81" t="s">
        <v>21</v>
      </c>
      <c r="D47" s="139" t="s">
        <v>27</v>
      </c>
      <c r="E47" s="120">
        <v>11</v>
      </c>
      <c r="F47" s="119"/>
      <c r="G47" s="119"/>
      <c r="H47" s="119"/>
      <c r="I47" s="119"/>
      <c r="J47" s="119"/>
      <c r="K47" s="80"/>
      <c r="L47" s="79"/>
      <c r="M47" s="76"/>
      <c r="N47" s="76"/>
      <c r="O47" s="119"/>
      <c r="P47" s="119"/>
    </row>
    <row r="48" spans="1:16" s="39" customFormat="1" ht="24">
      <c r="A48" s="58">
        <f t="shared" si="2"/>
        <v>33</v>
      </c>
      <c r="B48" s="96" t="s">
        <v>134</v>
      </c>
      <c r="C48" s="140" t="s">
        <v>22</v>
      </c>
      <c r="D48" s="139" t="s">
        <v>26</v>
      </c>
      <c r="E48" s="120">
        <v>1.1</v>
      </c>
      <c r="F48" s="119"/>
      <c r="G48" s="119"/>
      <c r="H48" s="119"/>
      <c r="I48" s="119"/>
      <c r="J48" s="119"/>
      <c r="K48" s="80"/>
      <c r="L48" s="79"/>
      <c r="M48" s="76"/>
      <c r="N48" s="76"/>
      <c r="O48" s="119"/>
      <c r="P48" s="119"/>
    </row>
    <row r="49" spans="1:16" s="39" customFormat="1" ht="24">
      <c r="A49" s="58">
        <f t="shared" si="2"/>
        <v>34</v>
      </c>
      <c r="B49" s="96" t="s">
        <v>134</v>
      </c>
      <c r="C49" s="140" t="s">
        <v>23</v>
      </c>
      <c r="D49" s="139" t="s">
        <v>26</v>
      </c>
      <c r="E49" s="120">
        <v>2.2</v>
      </c>
      <c r="F49" s="119"/>
      <c r="G49" s="119"/>
      <c r="H49" s="119"/>
      <c r="I49" s="119"/>
      <c r="J49" s="119"/>
      <c r="K49" s="80"/>
      <c r="L49" s="79"/>
      <c r="M49" s="76"/>
      <c r="N49" s="76"/>
      <c r="O49" s="119"/>
      <c r="P49" s="119"/>
    </row>
    <row r="50" spans="1:16" s="39" customFormat="1" ht="24">
      <c r="A50" s="58">
        <f t="shared" si="2"/>
        <v>35</v>
      </c>
      <c r="B50" s="96" t="s">
        <v>124</v>
      </c>
      <c r="C50" s="140" t="s">
        <v>24</v>
      </c>
      <c r="D50" s="139" t="s">
        <v>27</v>
      </c>
      <c r="E50" s="120">
        <v>11</v>
      </c>
      <c r="F50" s="119"/>
      <c r="G50" s="119"/>
      <c r="H50" s="119"/>
      <c r="I50" s="119"/>
      <c r="J50" s="125"/>
      <c r="K50" s="114"/>
      <c r="L50" s="79"/>
      <c r="M50" s="77"/>
      <c r="N50" s="76"/>
      <c r="O50" s="76"/>
      <c r="P50" s="76"/>
    </row>
    <row r="51" spans="1:16" s="39" customFormat="1" ht="24">
      <c r="A51" s="58">
        <f t="shared" si="2"/>
        <v>36</v>
      </c>
      <c r="B51" s="96" t="s">
        <v>134</v>
      </c>
      <c r="C51" s="140" t="s">
        <v>73</v>
      </c>
      <c r="D51" s="139" t="s">
        <v>26</v>
      </c>
      <c r="E51" s="120">
        <v>4.4</v>
      </c>
      <c r="F51" s="59"/>
      <c r="G51" s="59"/>
      <c r="H51" s="59"/>
      <c r="I51" s="61"/>
      <c r="J51" s="125"/>
      <c r="K51" s="114"/>
      <c r="L51" s="79"/>
      <c r="M51" s="76"/>
      <c r="N51" s="76"/>
      <c r="O51" s="119"/>
      <c r="P51" s="119"/>
    </row>
    <row r="52" spans="1:16" s="39" customFormat="1" ht="14.25">
      <c r="A52" s="58">
        <f t="shared" si="2"/>
        <v>37</v>
      </c>
      <c r="B52" s="96" t="s">
        <v>134</v>
      </c>
      <c r="C52" s="81" t="s">
        <v>17</v>
      </c>
      <c r="D52" s="139" t="s">
        <v>142</v>
      </c>
      <c r="E52" s="120">
        <v>2</v>
      </c>
      <c r="F52" s="59"/>
      <c r="G52" s="59"/>
      <c r="H52" s="59"/>
      <c r="I52" s="61"/>
      <c r="J52" s="125"/>
      <c r="K52" s="80"/>
      <c r="L52" s="79"/>
      <c r="M52" s="76"/>
      <c r="N52" s="76"/>
      <c r="O52" s="119"/>
      <c r="P52" s="119"/>
    </row>
    <row r="53" spans="1:16" s="39" customFormat="1" ht="14.25">
      <c r="A53" s="58">
        <f t="shared" si="2"/>
        <v>38</v>
      </c>
      <c r="B53" s="96" t="s">
        <v>134</v>
      </c>
      <c r="C53" s="140" t="s">
        <v>74</v>
      </c>
      <c r="D53" s="139" t="s">
        <v>143</v>
      </c>
      <c r="E53" s="120">
        <v>0.3</v>
      </c>
      <c r="F53" s="119"/>
      <c r="G53" s="119"/>
      <c r="H53" s="119"/>
      <c r="I53" s="119"/>
      <c r="J53" s="119"/>
      <c r="K53" s="80"/>
      <c r="L53" s="79"/>
      <c r="M53" s="76"/>
      <c r="N53" s="76"/>
      <c r="O53" s="119"/>
      <c r="P53" s="119"/>
    </row>
    <row r="54" spans="1:16" s="39" customFormat="1" ht="24">
      <c r="A54" s="58">
        <f t="shared" si="2"/>
        <v>39</v>
      </c>
      <c r="B54" s="96" t="s">
        <v>134</v>
      </c>
      <c r="C54" s="140" t="s">
        <v>19</v>
      </c>
      <c r="D54" s="139" t="s">
        <v>20</v>
      </c>
      <c r="E54" s="120">
        <v>0.1</v>
      </c>
      <c r="F54" s="119"/>
      <c r="G54" s="119"/>
      <c r="H54" s="119"/>
      <c r="I54" s="119"/>
      <c r="J54" s="119"/>
      <c r="K54" s="80"/>
      <c r="L54" s="79"/>
      <c r="M54" s="76"/>
      <c r="N54" s="76"/>
      <c r="O54" s="119"/>
      <c r="P54" s="119"/>
    </row>
    <row r="55" spans="1:16" s="39" customFormat="1" ht="12">
      <c r="A55" s="268" t="s">
        <v>57</v>
      </c>
      <c r="B55" s="268"/>
      <c r="C55" s="269" t="s">
        <v>100</v>
      </c>
      <c r="D55" s="269"/>
      <c r="E55" s="269"/>
      <c r="F55" s="269"/>
      <c r="G55" s="269"/>
      <c r="H55" s="269"/>
      <c r="I55" s="269"/>
      <c r="J55" s="269"/>
      <c r="K55" s="269"/>
      <c r="L55" s="110"/>
      <c r="M55" s="110"/>
      <c r="N55" s="110"/>
      <c r="O55" s="110"/>
      <c r="P55" s="110"/>
    </row>
    <row r="56" spans="1:16" s="39" customFormat="1" ht="12">
      <c r="A56" s="266" t="s">
        <v>38</v>
      </c>
      <c r="B56" s="266"/>
      <c r="C56" s="266"/>
      <c r="D56" s="266"/>
      <c r="E56" s="266"/>
      <c r="F56" s="266"/>
      <c r="G56" s="266"/>
      <c r="H56" s="266"/>
      <c r="I56" s="266"/>
      <c r="J56" s="266"/>
      <c r="K56" s="266"/>
      <c r="L56" s="110"/>
      <c r="M56" s="110"/>
      <c r="N56" s="110"/>
      <c r="O56" s="110"/>
      <c r="P56" s="110"/>
    </row>
    <row r="57" spans="1:16" s="39" customFormat="1" ht="12">
      <c r="A57" s="266" t="s">
        <v>90</v>
      </c>
      <c r="B57" s="266"/>
      <c r="C57" s="266"/>
      <c r="D57" s="266"/>
      <c r="E57" s="266"/>
      <c r="F57" s="266"/>
      <c r="G57" s="266"/>
      <c r="H57" s="266"/>
      <c r="I57" s="266"/>
      <c r="J57" s="266"/>
      <c r="K57" s="266"/>
      <c r="L57" s="111"/>
      <c r="M57" s="110"/>
      <c r="N57" s="110"/>
      <c r="O57" s="110"/>
      <c r="P57" s="110"/>
    </row>
    <row r="58" spans="1:16" s="39" customFormat="1" ht="12">
      <c r="A58" s="266" t="s">
        <v>131</v>
      </c>
      <c r="B58" s="266"/>
      <c r="C58" s="266"/>
      <c r="D58" s="266"/>
      <c r="E58" s="266"/>
      <c r="F58" s="266"/>
      <c r="G58" s="266"/>
      <c r="H58" s="266"/>
      <c r="I58" s="266"/>
      <c r="J58" s="266"/>
      <c r="K58" s="266"/>
      <c r="L58" s="266"/>
      <c r="M58" s="110"/>
      <c r="N58" s="110"/>
      <c r="O58" s="110"/>
      <c r="P58" s="110"/>
    </row>
    <row r="59" spans="1:16" s="39" customFormat="1" ht="12">
      <c r="A59" s="51"/>
      <c r="B59" s="51"/>
      <c r="C59" s="51"/>
      <c r="D59" s="51"/>
      <c r="E59" s="51"/>
      <c r="F59" s="51"/>
      <c r="G59" s="51"/>
      <c r="H59" s="51"/>
      <c r="I59" s="51"/>
      <c r="J59" s="51"/>
      <c r="K59" s="51"/>
      <c r="L59" s="51"/>
      <c r="M59" s="54"/>
      <c r="N59" s="54"/>
      <c r="O59" s="54"/>
      <c r="P59" s="54"/>
    </row>
    <row r="60" spans="1:16" s="39" customFormat="1" ht="12.75">
      <c r="A60" s="51"/>
      <c r="B60" s="133" t="s">
        <v>75</v>
      </c>
      <c r="C60" s="134"/>
      <c r="D60" s="135"/>
      <c r="E60" s="135"/>
      <c r="F60" s="136"/>
      <c r="G60" s="51"/>
      <c r="H60" s="51"/>
      <c r="I60" s="51"/>
      <c r="J60" s="51"/>
      <c r="K60" s="51"/>
      <c r="L60" s="51"/>
      <c r="M60" s="54"/>
      <c r="N60" s="54"/>
      <c r="O60" s="54"/>
      <c r="P60" s="54"/>
    </row>
    <row r="61" spans="1:16" s="39" customFormat="1" ht="12.75">
      <c r="A61" s="51"/>
      <c r="B61" s="236" t="s">
        <v>76</v>
      </c>
      <c r="C61" s="236"/>
      <c r="D61" s="236"/>
      <c r="E61" s="236"/>
      <c r="F61" s="236"/>
      <c r="G61" s="236"/>
      <c r="H61" s="236"/>
      <c r="I61" s="236"/>
      <c r="J61" s="236"/>
      <c r="K61" s="236"/>
      <c r="L61" s="236"/>
      <c r="M61" s="236"/>
      <c r="N61" s="54"/>
      <c r="O61" s="54"/>
      <c r="P61" s="54"/>
    </row>
    <row r="62" spans="1:16" s="39" customFormat="1" ht="42" customHeight="1">
      <c r="A62" s="51"/>
      <c r="B62" s="236" t="s">
        <v>77</v>
      </c>
      <c r="C62" s="236"/>
      <c r="D62" s="236"/>
      <c r="E62" s="236"/>
      <c r="F62" s="236"/>
      <c r="G62" s="236"/>
      <c r="H62" s="236"/>
      <c r="I62" s="236"/>
      <c r="J62" s="236"/>
      <c r="K62" s="236"/>
      <c r="L62" s="236"/>
      <c r="M62" s="236"/>
      <c r="N62" s="54"/>
      <c r="O62" s="54"/>
      <c r="P62" s="54"/>
    </row>
    <row r="63" spans="1:16" s="39" customFormat="1" ht="12.75">
      <c r="A63" s="51"/>
      <c r="B63" s="230" t="s">
        <v>78</v>
      </c>
      <c r="C63" s="230"/>
      <c r="D63" s="230"/>
      <c r="E63" s="230"/>
      <c r="F63" s="230"/>
      <c r="G63" s="230"/>
      <c r="H63" s="230"/>
      <c r="I63" s="230"/>
      <c r="J63" s="230"/>
      <c r="K63" s="230"/>
      <c r="L63" s="230"/>
      <c r="M63" s="230"/>
      <c r="N63" s="54"/>
      <c r="O63" s="54"/>
      <c r="P63" s="54"/>
    </row>
    <row r="64" spans="1:16" s="39" customFormat="1" ht="12.75">
      <c r="A64" s="51"/>
      <c r="B64" s="230" t="s">
        <v>79</v>
      </c>
      <c r="C64" s="230"/>
      <c r="D64" s="230"/>
      <c r="E64" s="230"/>
      <c r="F64" s="230"/>
      <c r="G64" s="51"/>
      <c r="H64" s="51"/>
      <c r="I64" s="51"/>
      <c r="J64" s="51"/>
      <c r="K64" s="51"/>
      <c r="L64" s="51"/>
      <c r="M64" s="54"/>
      <c r="N64" s="54"/>
      <c r="O64" s="54"/>
      <c r="P64" s="54"/>
    </row>
    <row r="65" spans="1:16" s="39" customFormat="1" ht="12.75">
      <c r="A65" s="51"/>
      <c r="B65" s="230" t="s">
        <v>80</v>
      </c>
      <c r="C65" s="230"/>
      <c r="D65" s="230"/>
      <c r="E65" s="284"/>
      <c r="F65" s="230"/>
      <c r="G65" s="51"/>
      <c r="H65" s="51"/>
      <c r="I65" s="51"/>
      <c r="J65" s="51"/>
      <c r="K65" s="51"/>
      <c r="L65" s="51"/>
      <c r="M65" s="54"/>
      <c r="N65" s="54"/>
      <c r="O65" s="54"/>
      <c r="P65" s="54"/>
    </row>
    <row r="66" spans="1:16" s="39" customFormat="1" ht="33.75" customHeight="1">
      <c r="A66" s="51"/>
      <c r="B66" s="230" t="s">
        <v>81</v>
      </c>
      <c r="C66" s="230"/>
      <c r="D66" s="230"/>
      <c r="E66" s="230"/>
      <c r="F66" s="230"/>
      <c r="G66" s="230"/>
      <c r="H66" s="230"/>
      <c r="I66" s="230"/>
      <c r="J66" s="230"/>
      <c r="K66" s="230"/>
      <c r="L66" s="230"/>
      <c r="M66" s="230"/>
      <c r="N66" s="54"/>
      <c r="O66" s="54"/>
      <c r="P66" s="54"/>
    </row>
    <row r="67" spans="1:16" s="39" customFormat="1" ht="12.75">
      <c r="A67" s="51"/>
      <c r="B67" s="230" t="s">
        <v>82</v>
      </c>
      <c r="C67" s="230"/>
      <c r="D67" s="230"/>
      <c r="E67" s="230"/>
      <c r="F67" s="230"/>
      <c r="G67" s="51"/>
      <c r="H67" s="51"/>
      <c r="I67" s="51"/>
      <c r="J67" s="51"/>
      <c r="K67" s="51"/>
      <c r="L67" s="51"/>
      <c r="M67" s="54"/>
      <c r="N67" s="54"/>
      <c r="O67" s="54"/>
      <c r="P67" s="54"/>
    </row>
    <row r="68" spans="1:16" s="39" customFormat="1" ht="12">
      <c r="A68" s="63"/>
      <c r="B68" s="64"/>
      <c r="C68" s="69"/>
      <c r="D68" s="65"/>
      <c r="E68" s="70"/>
      <c r="F68" s="65"/>
      <c r="G68" s="65"/>
      <c r="H68" s="65"/>
      <c r="I68" s="65"/>
      <c r="J68" s="65"/>
      <c r="K68" s="65"/>
      <c r="L68" s="65"/>
      <c r="M68" s="65"/>
      <c r="N68" s="65"/>
      <c r="O68" s="65"/>
      <c r="P68" s="65"/>
    </row>
    <row r="69" spans="1:16" s="39" customFormat="1" ht="12">
      <c r="A69" s="63"/>
      <c r="B69" s="64"/>
      <c r="C69" s="75"/>
      <c r="D69" s="235"/>
      <c r="E69" s="235"/>
      <c r="F69" s="235"/>
      <c r="G69" s="235"/>
      <c r="H69" s="235"/>
      <c r="I69" s="235"/>
      <c r="J69" s="235"/>
      <c r="K69" s="235"/>
      <c r="L69" s="235"/>
      <c r="M69" s="65"/>
      <c r="N69" s="176"/>
      <c r="O69" s="176"/>
      <c r="P69" s="176"/>
    </row>
    <row r="70" spans="1:16" s="39" customFormat="1" ht="12">
      <c r="A70" s="63"/>
      <c r="B70" s="64"/>
      <c r="C70" s="75"/>
      <c r="D70" s="235"/>
      <c r="E70" s="235"/>
      <c r="F70" s="235"/>
      <c r="G70" s="235"/>
      <c r="H70" s="235"/>
      <c r="I70" s="235"/>
      <c r="J70" s="235"/>
      <c r="K70" s="235"/>
      <c r="L70" s="235"/>
      <c r="M70" s="65"/>
      <c r="N70" s="235"/>
      <c r="O70" s="235"/>
      <c r="P70" s="235"/>
    </row>
    <row r="71" spans="1:16" s="39" customFormat="1" ht="12">
      <c r="A71" s="63"/>
      <c r="B71" s="64"/>
      <c r="C71" s="75"/>
      <c r="D71" s="65"/>
      <c r="E71" s="70"/>
      <c r="F71" s="65"/>
      <c r="G71" s="65"/>
      <c r="H71" s="65"/>
      <c r="I71" s="65"/>
      <c r="J71" s="65"/>
      <c r="K71" s="65"/>
      <c r="L71" s="65"/>
      <c r="M71" s="65"/>
      <c r="N71" s="65"/>
      <c r="O71" s="65"/>
      <c r="P71" s="65"/>
    </row>
    <row r="72" spans="1:16" s="39" customFormat="1" ht="12">
      <c r="A72" s="63"/>
      <c r="B72" s="64"/>
      <c r="C72" s="75"/>
      <c r="D72" s="235"/>
      <c r="E72" s="235"/>
      <c r="F72" s="235"/>
      <c r="G72" s="235"/>
      <c r="H72" s="235"/>
      <c r="I72" s="235"/>
      <c r="J72" s="235"/>
      <c r="K72" s="235"/>
      <c r="L72" s="235"/>
      <c r="M72" s="65"/>
      <c r="N72" s="176"/>
      <c r="O72" s="176"/>
      <c r="P72" s="176"/>
    </row>
    <row r="73" spans="1:16" s="39" customFormat="1" ht="12">
      <c r="A73" s="63"/>
      <c r="B73" s="64"/>
      <c r="C73" s="75"/>
      <c r="D73" s="235"/>
      <c r="E73" s="235"/>
      <c r="F73" s="235"/>
      <c r="G73" s="178"/>
      <c r="H73" s="178"/>
      <c r="I73" s="178"/>
      <c r="J73" s="178"/>
      <c r="K73" s="178"/>
      <c r="L73" s="178"/>
      <c r="M73" s="65"/>
      <c r="N73" s="235"/>
      <c r="O73" s="235"/>
      <c r="P73" s="235"/>
    </row>
    <row r="74" spans="1:16" s="39" customFormat="1" ht="11.25">
      <c r="A74" s="71"/>
      <c r="B74" s="72"/>
      <c r="D74" s="73"/>
      <c r="E74" s="74"/>
      <c r="F74" s="73"/>
      <c r="G74" s="73"/>
      <c r="H74" s="73"/>
      <c r="I74" s="73"/>
      <c r="J74" s="73"/>
      <c r="K74" s="73"/>
      <c r="L74" s="73"/>
      <c r="M74" s="73"/>
      <c r="N74" s="73"/>
      <c r="O74" s="73"/>
      <c r="P74" s="73"/>
    </row>
  </sheetData>
  <sheetProtection selectLockedCells="1" selectUnlockedCells="1"/>
  <mergeCells count="44">
    <mergeCell ref="D72:F72"/>
    <mergeCell ref="G72:L72"/>
    <mergeCell ref="N72:P72"/>
    <mergeCell ref="D73:F73"/>
    <mergeCell ref="G73:L73"/>
    <mergeCell ref="N73:P73"/>
    <mergeCell ref="N69:P69"/>
    <mergeCell ref="B66:M66"/>
    <mergeCell ref="G70:L70"/>
    <mergeCell ref="N70:P70"/>
    <mergeCell ref="B67:F67"/>
    <mergeCell ref="D70:F70"/>
    <mergeCell ref="A57:K57"/>
    <mergeCell ref="A58:L58"/>
    <mergeCell ref="D69:F69"/>
    <mergeCell ref="G69:L69"/>
    <mergeCell ref="B61:M61"/>
    <mergeCell ref="B62:M62"/>
    <mergeCell ref="B63:M63"/>
    <mergeCell ref="B64:F64"/>
    <mergeCell ref="B65:F65"/>
    <mergeCell ref="B11:B12"/>
    <mergeCell ref="A55:B55"/>
    <mergeCell ref="C55:K55"/>
    <mergeCell ref="A56:K56"/>
    <mergeCell ref="C37:P37"/>
    <mergeCell ref="C45:P45"/>
    <mergeCell ref="A6:C6"/>
    <mergeCell ref="D6:P6"/>
    <mergeCell ref="A1:P1"/>
    <mergeCell ref="A2:P2"/>
    <mergeCell ref="A3:P3"/>
    <mergeCell ref="A5:C5"/>
    <mergeCell ref="D5:P5"/>
    <mergeCell ref="A7:C7"/>
    <mergeCell ref="D7:P7"/>
    <mergeCell ref="A13:P13"/>
    <mergeCell ref="O10:P10"/>
    <mergeCell ref="O9:P9"/>
    <mergeCell ref="L11:P11"/>
    <mergeCell ref="F11:K11"/>
    <mergeCell ref="A8:P8"/>
    <mergeCell ref="A11:A12"/>
    <mergeCell ref="C11:C12"/>
  </mergeCells>
  <printOptions horizontalCentered="1"/>
  <pageMargins left="0.16" right="0" top="0.55" bottom="0.36" header="0.53" footer="0.3"/>
  <pageSetup horizontalDpi="300" verticalDpi="300" orientation="landscape" paperSize="9" scale="87" r:id="rId1"/>
  <rowBreaks count="1" manualBreakCount="1">
    <brk id="44" max="255" man="1"/>
  </rowBreaks>
</worksheet>
</file>

<file path=xl/worksheets/sheet7.xml><?xml version="1.0" encoding="utf-8"?>
<worksheet xmlns="http://schemas.openxmlformats.org/spreadsheetml/2006/main" xmlns:r="http://schemas.openxmlformats.org/officeDocument/2006/relationships">
  <sheetPr>
    <tabColor rgb="FF92D050"/>
  </sheetPr>
  <dimension ref="A1:P112"/>
  <sheetViews>
    <sheetView tabSelected="1" view="pageBreakPreview" zoomScale="85" zoomScaleNormal="115" zoomScaleSheetLayoutView="85" zoomScalePageLayoutView="0" workbookViewId="0" topLeftCell="A1">
      <selection activeCell="E65" sqref="E65"/>
    </sheetView>
  </sheetViews>
  <sheetFormatPr defaultColWidth="9.140625" defaultRowHeight="15"/>
  <cols>
    <col min="1" max="1" width="4.140625" style="34" customWidth="1"/>
    <col min="2" max="2" width="9.140625" style="35" customWidth="1"/>
    <col min="3" max="3" width="32.7109375" style="36" customWidth="1"/>
    <col min="4" max="4" width="6.140625" style="37" customWidth="1"/>
    <col min="5" max="5" width="7.57421875" style="67" customWidth="1"/>
    <col min="6" max="6" width="5.57421875" style="37" customWidth="1"/>
    <col min="7" max="7" width="4.8515625" style="37" customWidth="1"/>
    <col min="8" max="8" width="7.140625" style="37" customWidth="1"/>
    <col min="9" max="9" width="7.7109375" style="37" customWidth="1"/>
    <col min="10" max="10" width="6.140625" style="37" customWidth="1"/>
    <col min="11" max="11" width="9.00390625" style="37" customWidth="1"/>
    <col min="12" max="12" width="9.140625" style="37" customWidth="1"/>
    <col min="13" max="13" width="9.57421875" style="37" customWidth="1"/>
    <col min="14" max="14" width="10.421875" style="37" customWidth="1"/>
    <col min="15" max="15" width="8.8515625" style="37" customWidth="1"/>
    <col min="16" max="16" width="9.57421875" style="37" customWidth="1"/>
    <col min="17" max="17" width="10.140625" style="38" bestFit="1" customWidth="1"/>
    <col min="18" max="16384" width="9.140625" style="38" customWidth="1"/>
  </cols>
  <sheetData>
    <row r="1" spans="1:16" s="39" customFormat="1" ht="15">
      <c r="A1" s="255" t="s">
        <v>129</v>
      </c>
      <c r="B1" s="255"/>
      <c r="C1" s="255"/>
      <c r="D1" s="255"/>
      <c r="E1" s="255"/>
      <c r="F1" s="255"/>
      <c r="G1" s="255"/>
      <c r="H1" s="255"/>
      <c r="I1" s="255"/>
      <c r="J1" s="255"/>
      <c r="K1" s="255"/>
      <c r="L1" s="255"/>
      <c r="M1" s="255"/>
      <c r="N1" s="255"/>
      <c r="O1" s="255"/>
      <c r="P1" s="255"/>
    </row>
    <row r="2" spans="1:16" s="39" customFormat="1" ht="30.75" customHeight="1">
      <c r="A2" s="211" t="s">
        <v>130</v>
      </c>
      <c r="B2" s="211"/>
      <c r="C2" s="211"/>
      <c r="D2" s="211"/>
      <c r="E2" s="211"/>
      <c r="F2" s="211"/>
      <c r="G2" s="211"/>
      <c r="H2" s="211"/>
      <c r="I2" s="211"/>
      <c r="J2" s="211"/>
      <c r="K2" s="211"/>
      <c r="L2" s="211"/>
      <c r="M2" s="211"/>
      <c r="N2" s="211"/>
      <c r="O2" s="211"/>
      <c r="P2" s="211"/>
    </row>
    <row r="3" spans="1:16" s="39" customFormat="1" ht="11.25">
      <c r="A3" s="256" t="s">
        <v>163</v>
      </c>
      <c r="B3" s="256"/>
      <c r="C3" s="256"/>
      <c r="D3" s="256"/>
      <c r="E3" s="256"/>
      <c r="F3" s="256"/>
      <c r="G3" s="256"/>
      <c r="H3" s="256"/>
      <c r="I3" s="256"/>
      <c r="J3" s="256"/>
      <c r="K3" s="256"/>
      <c r="L3" s="256"/>
      <c r="M3" s="256"/>
      <c r="N3" s="256"/>
      <c r="O3" s="256"/>
      <c r="P3" s="256"/>
    </row>
    <row r="4" spans="1:16" s="39" customFormat="1" ht="15">
      <c r="A4" s="40"/>
      <c r="B4" s="41"/>
      <c r="C4" s="42"/>
      <c r="D4" s="40"/>
      <c r="E4" s="43"/>
      <c r="F4" s="43"/>
      <c r="G4" s="44"/>
      <c r="H4" s="44"/>
      <c r="I4" s="44"/>
      <c r="J4" s="44"/>
      <c r="K4" s="44"/>
      <c r="L4" s="44"/>
      <c r="M4" s="44"/>
      <c r="N4" s="44"/>
      <c r="O4" s="44"/>
      <c r="P4" s="44"/>
    </row>
    <row r="5" spans="1:16" s="39" customFormat="1" ht="28.5" customHeight="1">
      <c r="A5" s="245" t="s">
        <v>104</v>
      </c>
      <c r="B5" s="245"/>
      <c r="C5" s="245"/>
      <c r="D5" s="257" t="str">
        <f>Kospavilkums!D3</f>
        <v>MĀRUPES NOVADA GERBERU IELAS SPORTA LAUKUMA REKONSTRUKCIJA</v>
      </c>
      <c r="E5" s="257"/>
      <c r="F5" s="257"/>
      <c r="G5" s="257"/>
      <c r="H5" s="257"/>
      <c r="I5" s="257"/>
      <c r="J5" s="257"/>
      <c r="K5" s="257"/>
      <c r="L5" s="257"/>
      <c r="M5" s="257"/>
      <c r="N5" s="257"/>
      <c r="O5" s="257"/>
      <c r="P5" s="257"/>
    </row>
    <row r="6" spans="1:16" s="39" customFormat="1" ht="26.25" customHeight="1">
      <c r="A6" s="245" t="s">
        <v>55</v>
      </c>
      <c r="B6" s="245"/>
      <c r="C6" s="245"/>
      <c r="D6" s="257" t="str">
        <f>D5</f>
        <v>MĀRUPES NOVADA GERBERU IELAS SPORTA LAUKUMA REKONSTRUKCIJA</v>
      </c>
      <c r="E6" s="257"/>
      <c r="F6" s="257"/>
      <c r="G6" s="257"/>
      <c r="H6" s="257"/>
      <c r="I6" s="257"/>
      <c r="J6" s="257"/>
      <c r="K6" s="257"/>
      <c r="L6" s="257"/>
      <c r="M6" s="257"/>
      <c r="N6" s="257"/>
      <c r="O6" s="257"/>
      <c r="P6" s="257"/>
    </row>
    <row r="7" spans="1:16" s="39" customFormat="1" ht="14.25">
      <c r="A7" s="245" t="s">
        <v>105</v>
      </c>
      <c r="B7" s="245"/>
      <c r="C7" s="245"/>
      <c r="D7" s="246" t="str">
        <f>Kospavilkums!D5</f>
        <v>Gerberu iela 1, Mārupe, Mārupes novads</v>
      </c>
      <c r="E7" s="246"/>
      <c r="F7" s="246"/>
      <c r="G7" s="246"/>
      <c r="H7" s="246"/>
      <c r="I7" s="246"/>
      <c r="J7" s="246"/>
      <c r="K7" s="246"/>
      <c r="L7" s="246"/>
      <c r="M7" s="246"/>
      <c r="N7" s="246"/>
      <c r="O7" s="246"/>
      <c r="P7" s="246"/>
    </row>
    <row r="8" spans="1:16" s="39" customFormat="1" ht="14.25">
      <c r="A8" s="245" t="s">
        <v>37</v>
      </c>
      <c r="B8" s="245"/>
      <c r="C8" s="245"/>
      <c r="D8" s="245"/>
      <c r="E8" s="245"/>
      <c r="F8" s="245"/>
      <c r="G8" s="245"/>
      <c r="H8" s="245"/>
      <c r="I8" s="245"/>
      <c r="J8" s="245"/>
      <c r="K8" s="245"/>
      <c r="L8" s="245"/>
      <c r="M8" s="245"/>
      <c r="N8" s="245"/>
      <c r="O8" s="245"/>
      <c r="P8" s="245"/>
    </row>
    <row r="9" spans="1:16" s="39" customFormat="1" ht="12">
      <c r="A9" s="45"/>
      <c r="B9" s="46"/>
      <c r="C9" s="47"/>
      <c r="D9" s="45"/>
      <c r="E9" s="48"/>
      <c r="F9" s="48"/>
      <c r="G9" s="49"/>
      <c r="H9" s="49"/>
      <c r="I9" s="49"/>
      <c r="J9" s="49"/>
      <c r="K9" s="49"/>
      <c r="L9" s="49"/>
      <c r="M9" s="50" t="s">
        <v>164</v>
      </c>
      <c r="N9" s="50"/>
      <c r="O9" s="258"/>
      <c r="P9" s="258"/>
    </row>
    <row r="10" spans="1:16" s="39" customFormat="1" ht="12">
      <c r="A10" s="51"/>
      <c r="B10" s="52"/>
      <c r="C10" s="51"/>
      <c r="D10" s="53"/>
      <c r="E10" s="54"/>
      <c r="F10" s="54"/>
      <c r="G10" s="54"/>
      <c r="H10" s="54"/>
      <c r="I10" s="54"/>
      <c r="J10" s="54"/>
      <c r="K10" s="54"/>
      <c r="L10" s="54"/>
      <c r="M10" s="55" t="s">
        <v>165</v>
      </c>
      <c r="N10" s="55"/>
      <c r="O10" s="247"/>
      <c r="P10" s="247"/>
    </row>
    <row r="11" spans="1:16" ht="12.75" customHeight="1">
      <c r="A11" s="261" t="s">
        <v>166</v>
      </c>
      <c r="B11" s="263" t="s">
        <v>167</v>
      </c>
      <c r="C11" s="262" t="s">
        <v>168</v>
      </c>
      <c r="D11" s="56"/>
      <c r="E11" s="68"/>
      <c r="F11" s="265" t="s">
        <v>169</v>
      </c>
      <c r="G11" s="265"/>
      <c r="H11" s="265"/>
      <c r="I11" s="265"/>
      <c r="J11" s="265"/>
      <c r="K11" s="265"/>
      <c r="L11" s="264" t="s">
        <v>170</v>
      </c>
      <c r="M11" s="264"/>
      <c r="N11" s="264"/>
      <c r="O11" s="264"/>
      <c r="P11" s="264"/>
    </row>
    <row r="12" spans="1:16" ht="116.25" customHeight="1">
      <c r="A12" s="261"/>
      <c r="B12" s="263"/>
      <c r="C12" s="262"/>
      <c r="D12" s="56" t="s">
        <v>171</v>
      </c>
      <c r="E12" s="68" t="s">
        <v>172</v>
      </c>
      <c r="F12" s="56" t="s">
        <v>39</v>
      </c>
      <c r="G12" s="56" t="s">
        <v>173</v>
      </c>
      <c r="H12" s="56" t="s">
        <v>174</v>
      </c>
      <c r="I12" s="56" t="s">
        <v>175</v>
      </c>
      <c r="J12" s="56" t="s">
        <v>176</v>
      </c>
      <c r="K12" s="56" t="s">
        <v>177</v>
      </c>
      <c r="L12" s="56" t="s">
        <v>178</v>
      </c>
      <c r="M12" s="56" t="s">
        <v>174</v>
      </c>
      <c r="N12" s="56" t="s">
        <v>179</v>
      </c>
      <c r="O12" s="56" t="s">
        <v>176</v>
      </c>
      <c r="P12" s="56" t="s">
        <v>180</v>
      </c>
    </row>
    <row r="13" spans="1:16" s="39" customFormat="1" ht="12">
      <c r="A13" s="267" t="s">
        <v>102</v>
      </c>
      <c r="B13" s="267"/>
      <c r="C13" s="267"/>
      <c r="D13" s="267"/>
      <c r="E13" s="267"/>
      <c r="F13" s="267"/>
      <c r="G13" s="267"/>
      <c r="H13" s="267"/>
      <c r="I13" s="267"/>
      <c r="J13" s="267"/>
      <c r="K13" s="267"/>
      <c r="L13" s="267"/>
      <c r="M13" s="267"/>
      <c r="N13" s="267"/>
      <c r="O13" s="267"/>
      <c r="P13" s="267"/>
    </row>
    <row r="14" spans="1:16" s="39" customFormat="1" ht="84">
      <c r="A14" s="58">
        <v>1</v>
      </c>
      <c r="B14" s="96" t="s">
        <v>123</v>
      </c>
      <c r="C14" s="81" t="s">
        <v>150</v>
      </c>
      <c r="D14" s="139" t="s">
        <v>184</v>
      </c>
      <c r="E14" s="120">
        <v>16.6</v>
      </c>
      <c r="F14" s="119"/>
      <c r="G14" s="119"/>
      <c r="H14" s="119"/>
      <c r="I14" s="119"/>
      <c r="J14" s="119"/>
      <c r="K14" s="80"/>
      <c r="L14" s="79"/>
      <c r="M14" s="76"/>
      <c r="N14" s="76"/>
      <c r="O14" s="119"/>
      <c r="P14" s="119"/>
    </row>
    <row r="15" spans="1:16" s="39" customFormat="1" ht="48">
      <c r="A15" s="58">
        <f aca="true" t="shared" si="0" ref="A15:A42">A14+1</f>
        <v>2</v>
      </c>
      <c r="B15" s="96" t="s">
        <v>123</v>
      </c>
      <c r="C15" s="140" t="s">
        <v>151</v>
      </c>
      <c r="D15" s="139" t="s">
        <v>184</v>
      </c>
      <c r="E15" s="120">
        <v>16.6</v>
      </c>
      <c r="F15" s="119"/>
      <c r="G15" s="119"/>
      <c r="H15" s="119"/>
      <c r="I15" s="119"/>
      <c r="J15" s="119"/>
      <c r="K15" s="80"/>
      <c r="L15" s="79"/>
      <c r="M15" s="76"/>
      <c r="N15" s="76"/>
      <c r="O15" s="119"/>
      <c r="P15" s="119"/>
    </row>
    <row r="16" spans="1:16" s="39" customFormat="1" ht="24">
      <c r="A16" s="58">
        <f t="shared" si="0"/>
        <v>3</v>
      </c>
      <c r="B16" s="96" t="s">
        <v>123</v>
      </c>
      <c r="C16" s="140" t="s">
        <v>28</v>
      </c>
      <c r="D16" s="139" t="s">
        <v>26</v>
      </c>
      <c r="E16" s="120">
        <v>11.2</v>
      </c>
      <c r="F16" s="59"/>
      <c r="G16" s="59"/>
      <c r="H16" s="59"/>
      <c r="I16" s="61"/>
      <c r="J16" s="125"/>
      <c r="K16" s="114"/>
      <c r="L16" s="79"/>
      <c r="M16" s="76"/>
      <c r="N16" s="76"/>
      <c r="O16" s="119"/>
      <c r="P16" s="119"/>
    </row>
    <row r="17" spans="1:16" s="39" customFormat="1" ht="84">
      <c r="A17" s="58">
        <f t="shared" si="0"/>
        <v>4</v>
      </c>
      <c r="B17" s="96" t="s">
        <v>123</v>
      </c>
      <c r="C17" s="81" t="s">
        <v>152</v>
      </c>
      <c r="D17" s="139" t="s">
        <v>184</v>
      </c>
      <c r="E17" s="120">
        <v>17.5</v>
      </c>
      <c r="F17" s="119"/>
      <c r="G17" s="119"/>
      <c r="H17" s="119"/>
      <c r="I17" s="119"/>
      <c r="J17" s="119"/>
      <c r="K17" s="80"/>
      <c r="L17" s="79"/>
      <c r="M17" s="76"/>
      <c r="N17" s="76"/>
      <c r="O17" s="119"/>
      <c r="P17" s="119"/>
    </row>
    <row r="18" spans="1:16" s="39" customFormat="1" ht="48">
      <c r="A18" s="58">
        <f t="shared" si="0"/>
        <v>5</v>
      </c>
      <c r="B18" s="96" t="s">
        <v>123</v>
      </c>
      <c r="C18" s="140" t="s">
        <v>153</v>
      </c>
      <c r="D18" s="139" t="s">
        <v>184</v>
      </c>
      <c r="E18" s="120">
        <v>17.5</v>
      </c>
      <c r="F18" s="119"/>
      <c r="G18" s="119"/>
      <c r="H18" s="119"/>
      <c r="I18" s="119"/>
      <c r="J18" s="119"/>
      <c r="K18" s="80"/>
      <c r="L18" s="79"/>
      <c r="M18" s="76"/>
      <c r="N18" s="76"/>
      <c r="O18" s="119"/>
      <c r="P18" s="119"/>
    </row>
    <row r="19" spans="1:16" s="39" customFormat="1" ht="24">
      <c r="A19" s="58">
        <f t="shared" si="0"/>
        <v>6</v>
      </c>
      <c r="B19" s="96" t="s">
        <v>123</v>
      </c>
      <c r="C19" s="140" t="s">
        <v>28</v>
      </c>
      <c r="D19" s="139" t="s">
        <v>26</v>
      </c>
      <c r="E19" s="120">
        <v>11.8</v>
      </c>
      <c r="F19" s="59"/>
      <c r="G19" s="59"/>
      <c r="H19" s="59"/>
      <c r="I19" s="61"/>
      <c r="J19" s="125"/>
      <c r="K19" s="114"/>
      <c r="L19" s="79"/>
      <c r="M19" s="76"/>
      <c r="N19" s="76"/>
      <c r="O19" s="119"/>
      <c r="P19" s="119"/>
    </row>
    <row r="20" spans="1:16" s="39" customFormat="1" ht="84">
      <c r="A20" s="58">
        <f t="shared" si="0"/>
        <v>7</v>
      </c>
      <c r="B20" s="96" t="s">
        <v>123</v>
      </c>
      <c r="C20" s="81" t="s">
        <v>402</v>
      </c>
      <c r="D20" s="139" t="s">
        <v>184</v>
      </c>
      <c r="E20" s="120">
        <v>100.4</v>
      </c>
      <c r="F20" s="119"/>
      <c r="G20" s="119"/>
      <c r="H20" s="119"/>
      <c r="I20" s="119"/>
      <c r="J20" s="119"/>
      <c r="K20" s="80"/>
      <c r="L20" s="79"/>
      <c r="M20" s="76"/>
      <c r="N20" s="76"/>
      <c r="O20" s="119"/>
      <c r="P20" s="119"/>
    </row>
    <row r="21" spans="1:16" s="39" customFormat="1" ht="48">
      <c r="A21" s="58">
        <f t="shared" si="0"/>
        <v>8</v>
      </c>
      <c r="B21" s="96" t="s">
        <v>123</v>
      </c>
      <c r="C21" s="140" t="s">
        <v>403</v>
      </c>
      <c r="D21" s="139" t="s">
        <v>184</v>
      </c>
      <c r="E21" s="120">
        <v>100.4</v>
      </c>
      <c r="F21" s="119"/>
      <c r="G21" s="119"/>
      <c r="H21" s="119"/>
      <c r="I21" s="119"/>
      <c r="J21" s="119"/>
      <c r="K21" s="80"/>
      <c r="L21" s="79"/>
      <c r="M21" s="76"/>
      <c r="N21" s="76"/>
      <c r="O21" s="119"/>
      <c r="P21" s="119"/>
    </row>
    <row r="22" spans="1:16" s="39" customFormat="1" ht="24">
      <c r="A22" s="58">
        <f t="shared" si="0"/>
        <v>9</v>
      </c>
      <c r="B22" s="96" t="s">
        <v>123</v>
      </c>
      <c r="C22" s="140" t="s">
        <v>28</v>
      </c>
      <c r="D22" s="139" t="s">
        <v>26</v>
      </c>
      <c r="E22" s="120">
        <v>67.8</v>
      </c>
      <c r="F22" s="59"/>
      <c r="G22" s="59"/>
      <c r="H22" s="59"/>
      <c r="I22" s="61"/>
      <c r="J22" s="125"/>
      <c r="K22" s="114"/>
      <c r="L22" s="79"/>
      <c r="M22" s="76"/>
      <c r="N22" s="76"/>
      <c r="O22" s="119"/>
      <c r="P22" s="119"/>
    </row>
    <row r="23" spans="1:16" s="39" customFormat="1" ht="84">
      <c r="A23" s="58">
        <f t="shared" si="0"/>
        <v>10</v>
      </c>
      <c r="B23" s="96" t="s">
        <v>123</v>
      </c>
      <c r="C23" s="81" t="s">
        <v>404</v>
      </c>
      <c r="D23" s="139" t="s">
        <v>184</v>
      </c>
      <c r="E23" s="120">
        <v>91.3</v>
      </c>
      <c r="F23" s="119"/>
      <c r="G23" s="119"/>
      <c r="H23" s="119"/>
      <c r="I23" s="119"/>
      <c r="J23" s="119"/>
      <c r="K23" s="80"/>
      <c r="L23" s="79"/>
      <c r="M23" s="76"/>
      <c r="N23" s="76"/>
      <c r="O23" s="119"/>
      <c r="P23" s="119"/>
    </row>
    <row r="24" spans="1:16" s="39" customFormat="1" ht="48">
      <c r="A24" s="58">
        <f t="shared" si="0"/>
        <v>11</v>
      </c>
      <c r="B24" s="96" t="s">
        <v>123</v>
      </c>
      <c r="C24" s="140" t="s">
        <v>405</v>
      </c>
      <c r="D24" s="139" t="s">
        <v>184</v>
      </c>
      <c r="E24" s="120">
        <v>91.3</v>
      </c>
      <c r="F24" s="119"/>
      <c r="G24" s="119"/>
      <c r="H24" s="119"/>
      <c r="I24" s="119"/>
      <c r="J24" s="119"/>
      <c r="K24" s="80"/>
      <c r="L24" s="79"/>
      <c r="M24" s="76"/>
      <c r="N24" s="76"/>
      <c r="O24" s="119"/>
      <c r="P24" s="119"/>
    </row>
    <row r="25" spans="1:16" s="39" customFormat="1" ht="24">
      <c r="A25" s="58">
        <f t="shared" si="0"/>
        <v>12</v>
      </c>
      <c r="B25" s="96" t="s">
        <v>123</v>
      </c>
      <c r="C25" s="140" t="s">
        <v>28</v>
      </c>
      <c r="D25" s="139" t="s">
        <v>26</v>
      </c>
      <c r="E25" s="120">
        <v>61.7</v>
      </c>
      <c r="F25" s="59"/>
      <c r="G25" s="59"/>
      <c r="H25" s="59"/>
      <c r="I25" s="61"/>
      <c r="J25" s="125"/>
      <c r="K25" s="114"/>
      <c r="L25" s="79"/>
      <c r="M25" s="76"/>
      <c r="N25" s="76"/>
      <c r="O25" s="119"/>
      <c r="P25" s="119"/>
    </row>
    <row r="26" spans="1:16" s="39" customFormat="1" ht="96">
      <c r="A26" s="58">
        <f t="shared" si="0"/>
        <v>13</v>
      </c>
      <c r="B26" s="96" t="s">
        <v>123</v>
      </c>
      <c r="C26" s="81" t="s">
        <v>197</v>
      </c>
      <c r="D26" s="139" t="s">
        <v>92</v>
      </c>
      <c r="E26" s="120">
        <v>2</v>
      </c>
      <c r="F26" s="119"/>
      <c r="G26" s="119"/>
      <c r="H26" s="119"/>
      <c r="I26" s="119"/>
      <c r="J26" s="119"/>
      <c r="K26" s="80"/>
      <c r="L26" s="79"/>
      <c r="M26" s="76"/>
      <c r="N26" s="76"/>
      <c r="O26" s="119"/>
      <c r="P26" s="119"/>
    </row>
    <row r="27" spans="1:16" s="39" customFormat="1" ht="96">
      <c r="A27" s="58">
        <f t="shared" si="0"/>
        <v>14</v>
      </c>
      <c r="B27" s="96" t="s">
        <v>123</v>
      </c>
      <c r="C27" s="140" t="s">
        <v>197</v>
      </c>
      <c r="D27" s="139" t="s">
        <v>92</v>
      </c>
      <c r="E27" s="120">
        <v>2</v>
      </c>
      <c r="F27" s="119"/>
      <c r="G27" s="119"/>
      <c r="H27" s="119"/>
      <c r="I27" s="119"/>
      <c r="J27" s="119"/>
      <c r="K27" s="80"/>
      <c r="L27" s="79"/>
      <c r="M27" s="76"/>
      <c r="N27" s="76"/>
      <c r="O27" s="119"/>
      <c r="P27" s="119"/>
    </row>
    <row r="28" spans="1:16" s="39" customFormat="1" ht="24">
      <c r="A28" s="58">
        <f t="shared" si="0"/>
        <v>15</v>
      </c>
      <c r="B28" s="96" t="s">
        <v>123</v>
      </c>
      <c r="C28" s="140" t="s">
        <v>31</v>
      </c>
      <c r="D28" s="139" t="s">
        <v>26</v>
      </c>
      <c r="E28" s="120">
        <v>0.4</v>
      </c>
      <c r="F28" s="119"/>
      <c r="G28" s="119"/>
      <c r="H28" s="119"/>
      <c r="I28" s="119"/>
      <c r="J28" s="119"/>
      <c r="K28" s="80"/>
      <c r="L28" s="79"/>
      <c r="M28" s="76"/>
      <c r="N28" s="76"/>
      <c r="O28" s="119"/>
      <c r="P28" s="119"/>
    </row>
    <row r="29" spans="1:16" s="39" customFormat="1" ht="24">
      <c r="A29" s="58">
        <f t="shared" si="0"/>
        <v>16</v>
      </c>
      <c r="B29" s="96" t="s">
        <v>123</v>
      </c>
      <c r="C29" s="140" t="s">
        <v>136</v>
      </c>
      <c r="D29" s="139" t="s">
        <v>26</v>
      </c>
      <c r="E29" s="120">
        <v>0.6</v>
      </c>
      <c r="F29" s="119"/>
      <c r="G29" s="119"/>
      <c r="H29" s="119"/>
      <c r="I29" s="119"/>
      <c r="J29" s="119"/>
      <c r="K29" s="80"/>
      <c r="L29" s="79"/>
      <c r="M29" s="76"/>
      <c r="N29" s="76"/>
      <c r="O29" s="119"/>
      <c r="P29" s="119"/>
    </row>
    <row r="30" spans="1:16" s="39" customFormat="1" ht="84">
      <c r="A30" s="58">
        <f t="shared" si="0"/>
        <v>17</v>
      </c>
      <c r="B30" s="96" t="s">
        <v>123</v>
      </c>
      <c r="C30" s="81" t="s">
        <v>198</v>
      </c>
      <c r="D30" s="139" t="s">
        <v>92</v>
      </c>
      <c r="E30" s="120">
        <v>1</v>
      </c>
      <c r="F30" s="119"/>
      <c r="G30" s="119"/>
      <c r="H30" s="119"/>
      <c r="I30" s="119"/>
      <c r="J30" s="119"/>
      <c r="K30" s="80"/>
      <c r="L30" s="79"/>
      <c r="M30" s="76"/>
      <c r="N30" s="76"/>
      <c r="O30" s="119"/>
      <c r="P30" s="119"/>
    </row>
    <row r="31" spans="1:16" s="39" customFormat="1" ht="84">
      <c r="A31" s="58">
        <f t="shared" si="0"/>
        <v>18</v>
      </c>
      <c r="B31" s="96" t="s">
        <v>123</v>
      </c>
      <c r="C31" s="140" t="s">
        <v>406</v>
      </c>
      <c r="D31" s="139" t="s">
        <v>92</v>
      </c>
      <c r="E31" s="120">
        <v>1</v>
      </c>
      <c r="F31" s="119"/>
      <c r="G31" s="119"/>
      <c r="H31" s="119"/>
      <c r="I31" s="119"/>
      <c r="J31" s="119"/>
      <c r="K31" s="80"/>
      <c r="L31" s="79"/>
      <c r="M31" s="76"/>
      <c r="N31" s="76"/>
      <c r="O31" s="119"/>
      <c r="P31" s="119"/>
    </row>
    <row r="32" spans="1:16" s="39" customFormat="1" ht="24">
      <c r="A32" s="58">
        <f t="shared" si="0"/>
        <v>19</v>
      </c>
      <c r="B32" s="96" t="s">
        <v>123</v>
      </c>
      <c r="C32" s="140" t="s">
        <v>135</v>
      </c>
      <c r="D32" s="139" t="s">
        <v>26</v>
      </c>
      <c r="E32" s="120">
        <v>0.5</v>
      </c>
      <c r="F32" s="119"/>
      <c r="G32" s="119"/>
      <c r="H32" s="119"/>
      <c r="I32" s="119"/>
      <c r="J32" s="119"/>
      <c r="K32" s="80"/>
      <c r="L32" s="79"/>
      <c r="M32" s="76"/>
      <c r="N32" s="76"/>
      <c r="O32" s="119"/>
      <c r="P32" s="119"/>
    </row>
    <row r="33" spans="1:16" s="39" customFormat="1" ht="24">
      <c r="A33" s="58">
        <f t="shared" si="0"/>
        <v>20</v>
      </c>
      <c r="B33" s="96" t="s">
        <v>123</v>
      </c>
      <c r="C33" s="140" t="s">
        <v>31</v>
      </c>
      <c r="D33" s="139" t="s">
        <v>26</v>
      </c>
      <c r="E33" s="120">
        <v>0.2</v>
      </c>
      <c r="F33" s="119"/>
      <c r="G33" s="119"/>
      <c r="H33" s="119"/>
      <c r="I33" s="119"/>
      <c r="J33" s="119"/>
      <c r="K33" s="80"/>
      <c r="L33" s="79"/>
      <c r="M33" s="76"/>
      <c r="N33" s="76"/>
      <c r="O33" s="119"/>
      <c r="P33" s="119"/>
    </row>
    <row r="34" spans="1:16" s="39" customFormat="1" ht="24">
      <c r="A34" s="58">
        <f t="shared" si="0"/>
        <v>21</v>
      </c>
      <c r="B34" s="96" t="s">
        <v>123</v>
      </c>
      <c r="C34" s="140" t="s">
        <v>136</v>
      </c>
      <c r="D34" s="139" t="s">
        <v>26</v>
      </c>
      <c r="E34" s="120">
        <v>0.3</v>
      </c>
      <c r="F34" s="119"/>
      <c r="G34" s="119"/>
      <c r="H34" s="119"/>
      <c r="I34" s="119"/>
      <c r="J34" s="119"/>
      <c r="K34" s="80"/>
      <c r="L34" s="79"/>
      <c r="M34" s="76"/>
      <c r="N34" s="76"/>
      <c r="O34" s="119"/>
      <c r="P34" s="119"/>
    </row>
    <row r="35" spans="1:16" s="39" customFormat="1" ht="84">
      <c r="A35" s="58">
        <f t="shared" si="0"/>
        <v>22</v>
      </c>
      <c r="B35" s="96" t="s">
        <v>123</v>
      </c>
      <c r="C35" s="81" t="s">
        <v>199</v>
      </c>
      <c r="D35" s="139" t="s">
        <v>92</v>
      </c>
      <c r="E35" s="120">
        <v>3</v>
      </c>
      <c r="F35" s="119"/>
      <c r="G35" s="119"/>
      <c r="H35" s="119"/>
      <c r="I35" s="119"/>
      <c r="J35" s="119"/>
      <c r="K35" s="80"/>
      <c r="L35" s="79"/>
      <c r="M35" s="76"/>
      <c r="N35" s="76"/>
      <c r="O35" s="119"/>
      <c r="P35" s="119"/>
    </row>
    <row r="36" spans="1:16" s="39" customFormat="1" ht="84">
      <c r="A36" s="58">
        <f t="shared" si="0"/>
        <v>23</v>
      </c>
      <c r="B36" s="96" t="s">
        <v>123</v>
      </c>
      <c r="C36" s="140" t="s">
        <v>199</v>
      </c>
      <c r="D36" s="139" t="s">
        <v>92</v>
      </c>
      <c r="E36" s="120">
        <v>3</v>
      </c>
      <c r="F36" s="119"/>
      <c r="G36" s="119"/>
      <c r="H36" s="119"/>
      <c r="I36" s="119"/>
      <c r="J36" s="119"/>
      <c r="K36" s="80"/>
      <c r="L36" s="79"/>
      <c r="M36" s="76"/>
      <c r="N36" s="76"/>
      <c r="O36" s="119"/>
      <c r="P36" s="119"/>
    </row>
    <row r="37" spans="1:16" s="39" customFormat="1" ht="24">
      <c r="A37" s="58">
        <f t="shared" si="0"/>
        <v>24</v>
      </c>
      <c r="B37" s="96" t="s">
        <v>123</v>
      </c>
      <c r="C37" s="140" t="s">
        <v>135</v>
      </c>
      <c r="D37" s="97" t="s">
        <v>157</v>
      </c>
      <c r="E37" s="120">
        <v>0.3</v>
      </c>
      <c r="F37" s="119"/>
      <c r="G37" s="119"/>
      <c r="H37" s="119"/>
      <c r="I37" s="119"/>
      <c r="J37" s="119"/>
      <c r="K37" s="80"/>
      <c r="L37" s="79"/>
      <c r="M37" s="76"/>
      <c r="N37" s="76"/>
      <c r="O37" s="119"/>
      <c r="P37" s="119"/>
    </row>
    <row r="38" spans="1:16" s="39" customFormat="1" ht="24">
      <c r="A38" s="58">
        <f t="shared" si="0"/>
        <v>25</v>
      </c>
      <c r="B38" s="96" t="s">
        <v>123</v>
      </c>
      <c r="C38" s="140" t="s">
        <v>31</v>
      </c>
      <c r="D38" s="97" t="s">
        <v>157</v>
      </c>
      <c r="E38" s="120">
        <v>0.8</v>
      </c>
      <c r="F38" s="119"/>
      <c r="G38" s="119"/>
      <c r="H38" s="119"/>
      <c r="I38" s="119"/>
      <c r="J38" s="119"/>
      <c r="K38" s="80"/>
      <c r="L38" s="79"/>
      <c r="M38" s="76"/>
      <c r="N38" s="76"/>
      <c r="O38" s="119"/>
      <c r="P38" s="119"/>
    </row>
    <row r="39" spans="1:16" s="39" customFormat="1" ht="24">
      <c r="A39" s="58">
        <f t="shared" si="0"/>
        <v>26</v>
      </c>
      <c r="B39" s="96" t="s">
        <v>123</v>
      </c>
      <c r="C39" s="140" t="s">
        <v>136</v>
      </c>
      <c r="D39" s="97" t="s">
        <v>157</v>
      </c>
      <c r="E39" s="120">
        <v>0.9</v>
      </c>
      <c r="F39" s="119"/>
      <c r="G39" s="119"/>
      <c r="H39" s="119"/>
      <c r="I39" s="119"/>
      <c r="J39" s="119"/>
      <c r="K39" s="80"/>
      <c r="L39" s="79"/>
      <c r="M39" s="76"/>
      <c r="N39" s="76"/>
      <c r="O39" s="119"/>
      <c r="P39" s="119"/>
    </row>
    <row r="40" spans="1:16" s="39" customFormat="1" ht="121.5">
      <c r="A40" s="58">
        <f t="shared" si="0"/>
        <v>27</v>
      </c>
      <c r="B40" s="96" t="s">
        <v>123</v>
      </c>
      <c r="C40" s="81" t="s">
        <v>407</v>
      </c>
      <c r="D40" s="139" t="s">
        <v>93</v>
      </c>
      <c r="E40" s="120">
        <v>4</v>
      </c>
      <c r="F40" s="119"/>
      <c r="G40" s="119"/>
      <c r="H40" s="119"/>
      <c r="I40" s="119"/>
      <c r="J40" s="119"/>
      <c r="K40" s="80"/>
      <c r="L40" s="79"/>
      <c r="M40" s="76"/>
      <c r="N40" s="76"/>
      <c r="O40" s="119"/>
      <c r="P40" s="119"/>
    </row>
    <row r="41" spans="1:16" s="39" customFormat="1" ht="120">
      <c r="A41" s="58">
        <f t="shared" si="0"/>
        <v>28</v>
      </c>
      <c r="B41" s="96" t="s">
        <v>123</v>
      </c>
      <c r="C41" s="140" t="s">
        <v>408</v>
      </c>
      <c r="D41" s="139" t="s">
        <v>93</v>
      </c>
      <c r="E41" s="120">
        <v>4</v>
      </c>
      <c r="F41" s="119"/>
      <c r="G41" s="119"/>
      <c r="H41" s="119"/>
      <c r="I41" s="119"/>
      <c r="J41" s="119"/>
      <c r="K41" s="80"/>
      <c r="L41" s="79"/>
      <c r="M41" s="76"/>
      <c r="N41" s="76"/>
      <c r="O41" s="119"/>
      <c r="P41" s="119"/>
    </row>
    <row r="42" spans="1:16" s="39" customFormat="1" ht="24">
      <c r="A42" s="58">
        <f t="shared" si="0"/>
        <v>29</v>
      </c>
      <c r="B42" s="96" t="s">
        <v>123</v>
      </c>
      <c r="C42" s="140" t="s">
        <v>137</v>
      </c>
      <c r="D42" s="97" t="s">
        <v>157</v>
      </c>
      <c r="E42" s="120">
        <v>0.4</v>
      </c>
      <c r="F42" s="59"/>
      <c r="G42" s="59"/>
      <c r="H42" s="59"/>
      <c r="I42" s="61"/>
      <c r="J42" s="125"/>
      <c r="K42" s="114"/>
      <c r="L42" s="79"/>
      <c r="M42" s="76"/>
      <c r="N42" s="76"/>
      <c r="O42" s="119"/>
      <c r="P42" s="119"/>
    </row>
    <row r="43" spans="1:16" s="39" customFormat="1" ht="12">
      <c r="A43" s="57"/>
      <c r="B43" s="57"/>
      <c r="C43" s="225" t="s">
        <v>409</v>
      </c>
      <c r="D43" s="225"/>
      <c r="E43" s="225"/>
      <c r="F43" s="226"/>
      <c r="G43" s="226"/>
      <c r="H43" s="226"/>
      <c r="I43" s="226"/>
      <c r="J43" s="226"/>
      <c r="K43" s="226"/>
      <c r="L43" s="226"/>
      <c r="M43" s="226"/>
      <c r="N43" s="226"/>
      <c r="O43" s="226"/>
      <c r="P43" s="226"/>
    </row>
    <row r="44" spans="1:16" s="39" customFormat="1" ht="24">
      <c r="A44" s="58">
        <f>A42+1</f>
        <v>30</v>
      </c>
      <c r="B44" s="96" t="s">
        <v>123</v>
      </c>
      <c r="C44" s="81" t="s">
        <v>410</v>
      </c>
      <c r="D44" s="139" t="s">
        <v>92</v>
      </c>
      <c r="E44" s="120">
        <v>1</v>
      </c>
      <c r="F44" s="119"/>
      <c r="G44" s="119"/>
      <c r="H44" s="119"/>
      <c r="I44" s="119"/>
      <c r="J44" s="119"/>
      <c r="K44" s="80"/>
      <c r="L44" s="79"/>
      <c r="M44" s="76"/>
      <c r="N44" s="76"/>
      <c r="O44" s="119"/>
      <c r="P44" s="119"/>
    </row>
    <row r="45" spans="1:16" s="39" customFormat="1" ht="12">
      <c r="A45" s="58">
        <f aca="true" t="shared" si="1" ref="A45:A50">A44+1</f>
        <v>31</v>
      </c>
      <c r="B45" s="96" t="s">
        <v>123</v>
      </c>
      <c r="C45" s="140" t="s">
        <v>411</v>
      </c>
      <c r="D45" s="97" t="s">
        <v>93</v>
      </c>
      <c r="E45" s="120">
        <v>121</v>
      </c>
      <c r="F45" s="119"/>
      <c r="G45" s="119"/>
      <c r="H45" s="119"/>
      <c r="I45" s="119"/>
      <c r="J45" s="119"/>
      <c r="K45" s="80"/>
      <c r="L45" s="79"/>
      <c r="M45" s="76"/>
      <c r="N45" s="76"/>
      <c r="O45" s="119"/>
      <c r="P45" s="119"/>
    </row>
    <row r="46" spans="1:16" s="39" customFormat="1" ht="24">
      <c r="A46" s="58">
        <f t="shared" si="1"/>
        <v>32</v>
      </c>
      <c r="B46" s="96" t="s">
        <v>123</v>
      </c>
      <c r="C46" s="140" t="s">
        <v>412</v>
      </c>
      <c r="D46" s="97" t="s">
        <v>93</v>
      </c>
      <c r="E46" s="120">
        <v>6</v>
      </c>
      <c r="F46" s="119"/>
      <c r="G46" s="119"/>
      <c r="H46" s="119"/>
      <c r="I46" s="119"/>
      <c r="J46" s="119"/>
      <c r="K46" s="80"/>
      <c r="L46" s="79"/>
      <c r="M46" s="76"/>
      <c r="N46" s="76"/>
      <c r="O46" s="119"/>
      <c r="P46" s="119"/>
    </row>
    <row r="47" spans="1:16" s="39" customFormat="1" ht="12">
      <c r="A47" s="58">
        <f t="shared" si="1"/>
        <v>33</v>
      </c>
      <c r="B47" s="96" t="s">
        <v>123</v>
      </c>
      <c r="C47" s="140" t="s">
        <v>413</v>
      </c>
      <c r="D47" s="97" t="s">
        <v>93</v>
      </c>
      <c r="E47" s="120">
        <v>6</v>
      </c>
      <c r="F47" s="119"/>
      <c r="G47" s="119"/>
      <c r="H47" s="119"/>
      <c r="I47" s="119"/>
      <c r="J47" s="119"/>
      <c r="K47" s="80"/>
      <c r="L47" s="79"/>
      <c r="M47" s="76"/>
      <c r="N47" s="76"/>
      <c r="O47" s="119"/>
      <c r="P47" s="119"/>
    </row>
    <row r="48" spans="1:16" s="39" customFormat="1" ht="24">
      <c r="A48" s="58">
        <f t="shared" si="1"/>
        <v>34</v>
      </c>
      <c r="B48" s="96" t="s">
        <v>123</v>
      </c>
      <c r="C48" s="140" t="s">
        <v>414</v>
      </c>
      <c r="D48" s="97" t="s">
        <v>93</v>
      </c>
      <c r="E48" s="120">
        <v>119</v>
      </c>
      <c r="F48" s="119"/>
      <c r="G48" s="119"/>
      <c r="H48" s="119"/>
      <c r="I48" s="119"/>
      <c r="J48" s="119"/>
      <c r="K48" s="80"/>
      <c r="L48" s="79"/>
      <c r="M48" s="76"/>
      <c r="N48" s="76"/>
      <c r="O48" s="119"/>
      <c r="P48" s="119"/>
    </row>
    <row r="49" spans="1:16" s="39" customFormat="1" ht="24">
      <c r="A49" s="58">
        <f t="shared" si="1"/>
        <v>35</v>
      </c>
      <c r="B49" s="96" t="s">
        <v>123</v>
      </c>
      <c r="C49" s="140" t="s">
        <v>415</v>
      </c>
      <c r="D49" s="97" t="s">
        <v>93</v>
      </c>
      <c r="E49" s="120">
        <v>10</v>
      </c>
      <c r="F49" s="119"/>
      <c r="G49" s="119"/>
      <c r="H49" s="119"/>
      <c r="I49" s="119"/>
      <c r="J49" s="119"/>
      <c r="K49" s="80"/>
      <c r="L49" s="79"/>
      <c r="M49" s="76"/>
      <c r="N49" s="76"/>
      <c r="O49" s="119"/>
      <c r="P49" s="119"/>
    </row>
    <row r="50" spans="1:16" s="39" customFormat="1" ht="24">
      <c r="A50" s="58">
        <f t="shared" si="1"/>
        <v>36</v>
      </c>
      <c r="B50" s="96" t="s">
        <v>123</v>
      </c>
      <c r="C50" s="140" t="s">
        <v>416</v>
      </c>
      <c r="D50" s="97" t="s">
        <v>93</v>
      </c>
      <c r="E50" s="120">
        <v>248</v>
      </c>
      <c r="F50" s="119"/>
      <c r="G50" s="119"/>
      <c r="H50" s="119"/>
      <c r="I50" s="119"/>
      <c r="J50" s="119"/>
      <c r="K50" s="80"/>
      <c r="L50" s="79"/>
      <c r="M50" s="76"/>
      <c r="N50" s="76"/>
      <c r="O50" s="119"/>
      <c r="P50" s="119"/>
    </row>
    <row r="51" spans="1:16" s="39" customFormat="1" ht="48">
      <c r="A51" s="58">
        <f aca="true" t="shared" si="2" ref="A51:A69">A50+1</f>
        <v>37</v>
      </c>
      <c r="B51" s="96" t="s">
        <v>123</v>
      </c>
      <c r="C51" s="81" t="s">
        <v>417</v>
      </c>
      <c r="D51" s="139" t="s">
        <v>184</v>
      </c>
      <c r="E51" s="120">
        <v>16.6</v>
      </c>
      <c r="F51" s="119"/>
      <c r="G51" s="119"/>
      <c r="H51" s="119"/>
      <c r="I51" s="119"/>
      <c r="J51" s="119"/>
      <c r="K51" s="80"/>
      <c r="L51" s="79"/>
      <c r="M51" s="76"/>
      <c r="N51" s="76"/>
      <c r="O51" s="119"/>
      <c r="P51" s="119"/>
    </row>
    <row r="52" spans="1:16" s="39" customFormat="1" ht="48">
      <c r="A52" s="58">
        <f t="shared" si="2"/>
        <v>38</v>
      </c>
      <c r="B52" s="96" t="s">
        <v>123</v>
      </c>
      <c r="C52" s="81" t="s">
        <v>418</v>
      </c>
      <c r="D52" s="139" t="s">
        <v>184</v>
      </c>
      <c r="E52" s="120">
        <v>55.3</v>
      </c>
      <c r="F52" s="119"/>
      <c r="G52" s="119"/>
      <c r="H52" s="119"/>
      <c r="I52" s="119"/>
      <c r="J52" s="119"/>
      <c r="K52" s="80"/>
      <c r="L52" s="79"/>
      <c r="M52" s="76"/>
      <c r="N52" s="76"/>
      <c r="O52" s="119"/>
      <c r="P52" s="119"/>
    </row>
    <row r="53" spans="1:16" s="39" customFormat="1" ht="24">
      <c r="A53" s="58">
        <f t="shared" si="2"/>
        <v>39</v>
      </c>
      <c r="B53" s="96" t="s">
        <v>123</v>
      </c>
      <c r="C53" s="81" t="s">
        <v>138</v>
      </c>
      <c r="D53" s="139" t="s">
        <v>184</v>
      </c>
      <c r="E53" s="120">
        <v>55.3</v>
      </c>
      <c r="F53" s="119"/>
      <c r="G53" s="119"/>
      <c r="H53" s="119"/>
      <c r="I53" s="119"/>
      <c r="J53" s="119"/>
      <c r="K53" s="80"/>
      <c r="L53" s="79"/>
      <c r="M53" s="76"/>
      <c r="N53" s="76"/>
      <c r="O53" s="119"/>
      <c r="P53" s="119"/>
    </row>
    <row r="54" spans="1:16" s="39" customFormat="1" ht="24">
      <c r="A54" s="58">
        <f t="shared" si="2"/>
        <v>40</v>
      </c>
      <c r="B54" s="96" t="s">
        <v>123</v>
      </c>
      <c r="C54" s="81" t="s">
        <v>139</v>
      </c>
      <c r="D54" s="139" t="s">
        <v>184</v>
      </c>
      <c r="E54" s="120">
        <v>55.3</v>
      </c>
      <c r="F54" s="119"/>
      <c r="G54" s="119"/>
      <c r="H54" s="119"/>
      <c r="I54" s="119"/>
      <c r="J54" s="119"/>
      <c r="K54" s="80"/>
      <c r="L54" s="79"/>
      <c r="M54" s="76"/>
      <c r="N54" s="76"/>
      <c r="O54" s="119"/>
      <c r="P54" s="119"/>
    </row>
    <row r="55" spans="1:16" s="39" customFormat="1" ht="48">
      <c r="A55" s="58">
        <f t="shared" si="2"/>
        <v>41</v>
      </c>
      <c r="B55" s="96" t="s">
        <v>123</v>
      </c>
      <c r="C55" s="81" t="s">
        <v>390</v>
      </c>
      <c r="D55" s="139" t="s">
        <v>184</v>
      </c>
      <c r="E55" s="120">
        <v>62.3</v>
      </c>
      <c r="F55" s="119"/>
      <c r="G55" s="119"/>
      <c r="H55" s="119"/>
      <c r="I55" s="119"/>
      <c r="J55" s="119"/>
      <c r="K55" s="80"/>
      <c r="L55" s="79"/>
      <c r="M55" s="76"/>
      <c r="N55" s="76"/>
      <c r="O55" s="119"/>
      <c r="P55" s="119"/>
    </row>
    <row r="56" spans="1:16" s="39" customFormat="1" ht="24">
      <c r="A56" s="58">
        <f t="shared" si="2"/>
        <v>42</v>
      </c>
      <c r="B56" s="96" t="s">
        <v>123</v>
      </c>
      <c r="C56" s="81" t="s">
        <v>5</v>
      </c>
      <c r="D56" s="139" t="s">
        <v>184</v>
      </c>
      <c r="E56" s="120">
        <v>62.6</v>
      </c>
      <c r="F56" s="119"/>
      <c r="G56" s="119"/>
      <c r="H56" s="119"/>
      <c r="I56" s="119"/>
      <c r="J56" s="119"/>
      <c r="K56" s="80"/>
      <c r="L56" s="79"/>
      <c r="M56" s="76"/>
      <c r="N56" s="76"/>
      <c r="O56" s="119"/>
      <c r="P56" s="119"/>
    </row>
    <row r="57" spans="1:16" s="39" customFormat="1" ht="24">
      <c r="A57" s="58">
        <f t="shared" si="2"/>
        <v>43</v>
      </c>
      <c r="B57" s="96" t="s">
        <v>123</v>
      </c>
      <c r="C57" s="81" t="s">
        <v>6</v>
      </c>
      <c r="D57" s="139" t="s">
        <v>184</v>
      </c>
      <c r="E57" s="120">
        <v>62.3</v>
      </c>
      <c r="F57" s="119"/>
      <c r="G57" s="119"/>
      <c r="H57" s="119"/>
      <c r="I57" s="119"/>
      <c r="J57" s="119"/>
      <c r="K57" s="80"/>
      <c r="L57" s="79"/>
      <c r="M57" s="76"/>
      <c r="N57" s="76"/>
      <c r="O57" s="119"/>
      <c r="P57" s="119"/>
    </row>
    <row r="58" spans="1:16" s="39" customFormat="1" ht="48">
      <c r="A58" s="58">
        <f t="shared" si="2"/>
        <v>44</v>
      </c>
      <c r="B58" s="96" t="s">
        <v>123</v>
      </c>
      <c r="C58" s="81" t="s">
        <v>419</v>
      </c>
      <c r="D58" s="139" t="s">
        <v>184</v>
      </c>
      <c r="E58" s="120">
        <v>91.6</v>
      </c>
      <c r="F58" s="119"/>
      <c r="G58" s="119"/>
      <c r="H58" s="119"/>
      <c r="I58" s="119"/>
      <c r="J58" s="119"/>
      <c r="K58" s="80"/>
      <c r="L58" s="79"/>
      <c r="M58" s="76"/>
      <c r="N58" s="76"/>
      <c r="O58" s="119"/>
      <c r="P58" s="119"/>
    </row>
    <row r="59" spans="1:16" s="39" customFormat="1" ht="24">
      <c r="A59" s="58">
        <f t="shared" si="2"/>
        <v>45</v>
      </c>
      <c r="B59" s="96" t="s">
        <v>123</v>
      </c>
      <c r="C59" s="81" t="s">
        <v>7</v>
      </c>
      <c r="D59" s="139" t="s">
        <v>184</v>
      </c>
      <c r="E59" s="120">
        <v>91.6</v>
      </c>
      <c r="F59" s="119"/>
      <c r="G59" s="119"/>
      <c r="H59" s="119"/>
      <c r="I59" s="119"/>
      <c r="J59" s="119"/>
      <c r="K59" s="80"/>
      <c r="L59" s="79"/>
      <c r="M59" s="76"/>
      <c r="N59" s="76"/>
      <c r="O59" s="119"/>
      <c r="P59" s="119"/>
    </row>
    <row r="60" spans="1:16" s="39" customFormat="1" ht="24">
      <c r="A60" s="58">
        <f t="shared" si="2"/>
        <v>46</v>
      </c>
      <c r="B60" s="96" t="s">
        <v>123</v>
      </c>
      <c r="C60" s="81" t="s">
        <v>8</v>
      </c>
      <c r="D60" s="139" t="s">
        <v>184</v>
      </c>
      <c r="E60" s="120">
        <v>91.6</v>
      </c>
      <c r="F60" s="119"/>
      <c r="G60" s="119"/>
      <c r="H60" s="119"/>
      <c r="I60" s="119"/>
      <c r="J60" s="119"/>
      <c r="K60" s="80"/>
      <c r="L60" s="79"/>
      <c r="M60" s="76"/>
      <c r="N60" s="76"/>
      <c r="O60" s="119"/>
      <c r="P60" s="119"/>
    </row>
    <row r="61" spans="1:16" s="39" customFormat="1" ht="48">
      <c r="A61" s="58">
        <f t="shared" si="2"/>
        <v>47</v>
      </c>
      <c r="B61" s="96" t="s">
        <v>123</v>
      </c>
      <c r="C61" s="81" t="s">
        <v>9</v>
      </c>
      <c r="D61" s="139" t="s">
        <v>26</v>
      </c>
      <c r="E61" s="120">
        <v>679.7</v>
      </c>
      <c r="F61" s="119"/>
      <c r="G61" s="119"/>
      <c r="H61" s="119"/>
      <c r="I61" s="119"/>
      <c r="J61" s="119"/>
      <c r="K61" s="80"/>
      <c r="L61" s="79"/>
      <c r="M61" s="76"/>
      <c r="N61" s="76"/>
      <c r="O61" s="119"/>
      <c r="P61" s="119"/>
    </row>
    <row r="62" spans="1:16" s="39" customFormat="1" ht="36">
      <c r="A62" s="58">
        <f t="shared" si="2"/>
        <v>48</v>
      </c>
      <c r="B62" s="96" t="s">
        <v>123</v>
      </c>
      <c r="C62" s="81" t="s">
        <v>140</v>
      </c>
      <c r="D62" s="139" t="s">
        <v>184</v>
      </c>
      <c r="E62" s="120">
        <v>225.8</v>
      </c>
      <c r="F62" s="119"/>
      <c r="G62" s="119"/>
      <c r="H62" s="119"/>
      <c r="I62" s="119"/>
      <c r="J62" s="119"/>
      <c r="K62" s="80"/>
      <c r="L62" s="79"/>
      <c r="M62" s="76"/>
      <c r="N62" s="76"/>
      <c r="O62" s="119"/>
      <c r="P62" s="119"/>
    </row>
    <row r="63" spans="1:16" s="39" customFormat="1" ht="60">
      <c r="A63" s="58">
        <f t="shared" si="2"/>
        <v>49</v>
      </c>
      <c r="B63" s="96" t="s">
        <v>123</v>
      </c>
      <c r="C63" s="81" t="s">
        <v>420</v>
      </c>
      <c r="D63" s="139" t="s">
        <v>92</v>
      </c>
      <c r="E63" s="120">
        <v>1</v>
      </c>
      <c r="F63" s="119"/>
      <c r="G63" s="119"/>
      <c r="H63" s="119"/>
      <c r="I63" s="119"/>
      <c r="J63" s="119"/>
      <c r="K63" s="80"/>
      <c r="L63" s="79"/>
      <c r="M63" s="76"/>
      <c r="N63" s="76"/>
      <c r="O63" s="119"/>
      <c r="P63" s="119"/>
    </row>
    <row r="64" spans="1:16" s="39" customFormat="1" ht="60">
      <c r="A64" s="58">
        <f t="shared" si="2"/>
        <v>50</v>
      </c>
      <c r="B64" s="96" t="s">
        <v>123</v>
      </c>
      <c r="C64" s="81" t="s">
        <v>420</v>
      </c>
      <c r="D64" s="139" t="s">
        <v>92</v>
      </c>
      <c r="E64" s="120">
        <v>1</v>
      </c>
      <c r="F64" s="119"/>
      <c r="G64" s="119"/>
      <c r="H64" s="119"/>
      <c r="I64" s="119"/>
      <c r="J64" s="119"/>
      <c r="K64" s="80"/>
      <c r="L64" s="79"/>
      <c r="M64" s="76"/>
      <c r="N64" s="76"/>
      <c r="O64" s="119"/>
      <c r="P64" s="119"/>
    </row>
    <row r="65" spans="1:16" s="39" customFormat="1" ht="60">
      <c r="A65" s="58">
        <f t="shared" si="2"/>
        <v>51</v>
      </c>
      <c r="B65" s="96" t="s">
        <v>123</v>
      </c>
      <c r="C65" s="81" t="s">
        <v>421</v>
      </c>
      <c r="D65" s="139" t="s">
        <v>92</v>
      </c>
      <c r="E65" s="283">
        <v>392</v>
      </c>
      <c r="F65" s="119"/>
      <c r="G65" s="119"/>
      <c r="H65" s="119"/>
      <c r="I65" s="119"/>
      <c r="J65" s="119"/>
      <c r="K65" s="80"/>
      <c r="L65" s="79"/>
      <c r="M65" s="76"/>
      <c r="N65" s="76"/>
      <c r="O65" s="119"/>
      <c r="P65" s="119"/>
    </row>
    <row r="66" spans="1:16" s="39" customFormat="1" ht="36">
      <c r="A66" s="58">
        <f t="shared" si="2"/>
        <v>52</v>
      </c>
      <c r="B66" s="96" t="s">
        <v>123</v>
      </c>
      <c r="C66" s="81" t="s">
        <v>65</v>
      </c>
      <c r="D66" s="139" t="s">
        <v>93</v>
      </c>
      <c r="E66" s="120">
        <v>4</v>
      </c>
      <c r="F66" s="119"/>
      <c r="G66" s="119"/>
      <c r="H66" s="119"/>
      <c r="I66" s="119"/>
      <c r="J66" s="119"/>
      <c r="K66" s="80"/>
      <c r="L66" s="79"/>
      <c r="M66" s="76"/>
      <c r="N66" s="76"/>
      <c r="O66" s="119"/>
      <c r="P66" s="119"/>
    </row>
    <row r="67" spans="1:16" s="39" customFormat="1" ht="36">
      <c r="A67" s="58">
        <f t="shared" si="2"/>
        <v>53</v>
      </c>
      <c r="B67" s="96" t="s">
        <v>123</v>
      </c>
      <c r="C67" s="81" t="s">
        <v>66</v>
      </c>
      <c r="D67" s="139" t="s">
        <v>93</v>
      </c>
      <c r="E67" s="120">
        <v>2</v>
      </c>
      <c r="F67" s="119"/>
      <c r="G67" s="119"/>
      <c r="H67" s="119"/>
      <c r="I67" s="119"/>
      <c r="J67" s="119"/>
      <c r="K67" s="80"/>
      <c r="L67" s="79"/>
      <c r="M67" s="76"/>
      <c r="N67" s="76"/>
      <c r="O67" s="119"/>
      <c r="P67" s="119"/>
    </row>
    <row r="68" spans="1:16" s="39" customFormat="1" ht="36">
      <c r="A68" s="58">
        <f t="shared" si="2"/>
        <v>54</v>
      </c>
      <c r="B68" s="96" t="s">
        <v>123</v>
      </c>
      <c r="C68" s="81" t="s">
        <v>0</v>
      </c>
      <c r="D68" s="139" t="s">
        <v>93</v>
      </c>
      <c r="E68" s="120">
        <v>8</v>
      </c>
      <c r="F68" s="119"/>
      <c r="G68" s="119"/>
      <c r="H68" s="119"/>
      <c r="I68" s="119"/>
      <c r="J68" s="119"/>
      <c r="K68" s="80"/>
      <c r="L68" s="79"/>
      <c r="M68" s="76"/>
      <c r="N68" s="76"/>
      <c r="O68" s="119"/>
      <c r="P68" s="119"/>
    </row>
    <row r="69" spans="1:16" s="39" customFormat="1" ht="36">
      <c r="A69" s="58">
        <f t="shared" si="2"/>
        <v>55</v>
      </c>
      <c r="B69" s="96" t="s">
        <v>123</v>
      </c>
      <c r="C69" s="81" t="s">
        <v>0</v>
      </c>
      <c r="D69" s="139" t="s">
        <v>93</v>
      </c>
      <c r="E69" s="120">
        <v>5</v>
      </c>
      <c r="F69" s="119"/>
      <c r="G69" s="119"/>
      <c r="H69" s="119"/>
      <c r="I69" s="119"/>
      <c r="J69" s="119"/>
      <c r="K69" s="80"/>
      <c r="L69" s="79"/>
      <c r="M69" s="76"/>
      <c r="N69" s="76"/>
      <c r="O69" s="119"/>
      <c r="P69" s="119"/>
    </row>
    <row r="70" spans="1:16" s="39" customFormat="1" ht="12">
      <c r="A70" s="57"/>
      <c r="B70" s="57"/>
      <c r="C70" s="225" t="s">
        <v>392</v>
      </c>
      <c r="D70" s="225"/>
      <c r="E70" s="225"/>
      <c r="F70" s="226"/>
      <c r="G70" s="226"/>
      <c r="H70" s="226"/>
      <c r="I70" s="226"/>
      <c r="J70" s="226"/>
      <c r="K70" s="226"/>
      <c r="L70" s="226"/>
      <c r="M70" s="226"/>
      <c r="N70" s="226"/>
      <c r="O70" s="226"/>
      <c r="P70" s="226"/>
    </row>
    <row r="71" spans="1:16" s="39" customFormat="1" ht="12">
      <c r="A71" s="58">
        <f>A69+1</f>
        <v>56</v>
      </c>
      <c r="B71" s="96" t="s">
        <v>123</v>
      </c>
      <c r="C71" s="81" t="s">
        <v>67</v>
      </c>
      <c r="D71" s="139" t="s">
        <v>91</v>
      </c>
      <c r="E71" s="120">
        <v>3</v>
      </c>
      <c r="F71" s="119"/>
      <c r="G71" s="119"/>
      <c r="H71" s="119"/>
      <c r="I71" s="119"/>
      <c r="J71" s="119"/>
      <c r="K71" s="80"/>
      <c r="L71" s="79"/>
      <c r="M71" s="76"/>
      <c r="N71" s="76"/>
      <c r="O71" s="119"/>
      <c r="P71" s="119"/>
    </row>
    <row r="72" spans="1:16" s="39" customFormat="1" ht="24">
      <c r="A72" s="58">
        <f aca="true" t="shared" si="3" ref="A72:A80">A71+1</f>
        <v>57</v>
      </c>
      <c r="B72" s="96" t="s">
        <v>123</v>
      </c>
      <c r="C72" s="140" t="s">
        <v>11</v>
      </c>
      <c r="D72" s="139" t="s">
        <v>184</v>
      </c>
      <c r="E72" s="120">
        <v>4.5</v>
      </c>
      <c r="F72" s="119"/>
      <c r="G72" s="119"/>
      <c r="H72" s="119"/>
      <c r="I72" s="119"/>
      <c r="J72" s="119"/>
      <c r="K72" s="80"/>
      <c r="L72" s="79"/>
      <c r="M72" s="76"/>
      <c r="N72" s="76"/>
      <c r="O72" s="119"/>
      <c r="P72" s="119"/>
    </row>
    <row r="73" spans="1:16" s="39" customFormat="1" ht="12">
      <c r="A73" s="58">
        <f t="shared" si="3"/>
        <v>58</v>
      </c>
      <c r="B73" s="96" t="s">
        <v>123</v>
      </c>
      <c r="C73" s="81" t="s">
        <v>68</v>
      </c>
      <c r="D73" s="139" t="s">
        <v>91</v>
      </c>
      <c r="E73" s="120">
        <v>3</v>
      </c>
      <c r="F73" s="119"/>
      <c r="G73" s="119"/>
      <c r="H73" s="119"/>
      <c r="I73" s="119"/>
      <c r="J73" s="119"/>
      <c r="K73" s="80"/>
      <c r="L73" s="79"/>
      <c r="M73" s="76"/>
      <c r="N73" s="76"/>
      <c r="O73" s="119"/>
      <c r="P73" s="119"/>
    </row>
    <row r="74" spans="1:16" s="39" customFormat="1" ht="24">
      <c r="A74" s="58">
        <f t="shared" si="3"/>
        <v>59</v>
      </c>
      <c r="B74" s="96" t="s">
        <v>123</v>
      </c>
      <c r="C74" s="140" t="s">
        <v>11</v>
      </c>
      <c r="D74" s="139" t="s">
        <v>184</v>
      </c>
      <c r="E74" s="120">
        <v>4.5</v>
      </c>
      <c r="F74" s="119"/>
      <c r="G74" s="119"/>
      <c r="H74" s="119"/>
      <c r="I74" s="119"/>
      <c r="J74" s="119"/>
      <c r="K74" s="80"/>
      <c r="L74" s="79"/>
      <c r="M74" s="76"/>
      <c r="N74" s="76"/>
      <c r="O74" s="119"/>
      <c r="P74" s="119"/>
    </row>
    <row r="75" spans="1:16" s="39" customFormat="1" ht="12">
      <c r="A75" s="58">
        <f t="shared" si="3"/>
        <v>60</v>
      </c>
      <c r="B75" s="96" t="s">
        <v>123</v>
      </c>
      <c r="C75" s="81" t="s">
        <v>69</v>
      </c>
      <c r="D75" s="139" t="s">
        <v>188</v>
      </c>
      <c r="E75" s="120">
        <v>5</v>
      </c>
      <c r="F75" s="119"/>
      <c r="G75" s="119"/>
      <c r="H75" s="119"/>
      <c r="I75" s="119"/>
      <c r="J75" s="119"/>
      <c r="K75" s="80"/>
      <c r="L75" s="79"/>
      <c r="M75" s="76"/>
      <c r="N75" s="76"/>
      <c r="O75" s="119"/>
      <c r="P75" s="119"/>
    </row>
    <row r="76" spans="1:16" s="39" customFormat="1" ht="24">
      <c r="A76" s="58">
        <f t="shared" si="3"/>
        <v>61</v>
      </c>
      <c r="B76" s="96" t="s">
        <v>123</v>
      </c>
      <c r="C76" s="81" t="s">
        <v>1</v>
      </c>
      <c r="D76" s="139" t="s">
        <v>188</v>
      </c>
      <c r="E76" s="120">
        <v>1</v>
      </c>
      <c r="F76" s="119"/>
      <c r="G76" s="119"/>
      <c r="H76" s="119"/>
      <c r="I76" s="119"/>
      <c r="J76" s="119"/>
      <c r="K76" s="80"/>
      <c r="L76" s="79"/>
      <c r="M76" s="76"/>
      <c r="N76" s="76"/>
      <c r="O76" s="119"/>
      <c r="P76" s="119"/>
    </row>
    <row r="77" spans="1:16" s="39" customFormat="1" ht="24">
      <c r="A77" s="58">
        <f t="shared" si="3"/>
        <v>62</v>
      </c>
      <c r="B77" s="96" t="s">
        <v>123</v>
      </c>
      <c r="C77" s="81" t="s">
        <v>2</v>
      </c>
      <c r="D77" s="139" t="s">
        <v>188</v>
      </c>
      <c r="E77" s="120">
        <v>1</v>
      </c>
      <c r="F77" s="119"/>
      <c r="G77" s="119"/>
      <c r="H77" s="119"/>
      <c r="I77" s="119"/>
      <c r="J77" s="119"/>
      <c r="K77" s="80"/>
      <c r="L77" s="79"/>
      <c r="M77" s="76"/>
      <c r="N77" s="76"/>
      <c r="O77" s="119"/>
      <c r="P77" s="119"/>
    </row>
    <row r="78" spans="1:16" s="39" customFormat="1" ht="36">
      <c r="A78" s="58">
        <f t="shared" si="3"/>
        <v>63</v>
      </c>
      <c r="B78" s="96" t="s">
        <v>123</v>
      </c>
      <c r="C78" s="81" t="s">
        <v>70</v>
      </c>
      <c r="D78" s="139" t="s">
        <v>184</v>
      </c>
      <c r="E78" s="120">
        <v>225.8</v>
      </c>
      <c r="F78" s="59"/>
      <c r="G78" s="59"/>
      <c r="H78" s="59"/>
      <c r="I78" s="61"/>
      <c r="J78" s="125"/>
      <c r="K78" s="80"/>
      <c r="L78" s="79"/>
      <c r="M78" s="76"/>
      <c r="N78" s="76"/>
      <c r="O78" s="119"/>
      <c r="P78" s="119"/>
    </row>
    <row r="79" spans="1:16" s="39" customFormat="1" ht="12">
      <c r="A79" s="58">
        <f t="shared" si="3"/>
        <v>64</v>
      </c>
      <c r="B79" s="96" t="s">
        <v>123</v>
      </c>
      <c r="C79" s="81" t="s">
        <v>71</v>
      </c>
      <c r="D79" s="139" t="s">
        <v>184</v>
      </c>
      <c r="E79" s="120">
        <v>225.8</v>
      </c>
      <c r="F79" s="119"/>
      <c r="G79" s="119"/>
      <c r="H79" s="119"/>
      <c r="I79" s="119"/>
      <c r="J79" s="119"/>
      <c r="K79" s="80"/>
      <c r="L79" s="79"/>
      <c r="M79" s="76"/>
      <c r="N79" s="76"/>
      <c r="O79" s="119"/>
      <c r="P79" s="119"/>
    </row>
    <row r="80" spans="1:16" s="39" customFormat="1" ht="24">
      <c r="A80" s="58">
        <f t="shared" si="3"/>
        <v>65</v>
      </c>
      <c r="B80" s="96" t="s">
        <v>123</v>
      </c>
      <c r="C80" s="81" t="s">
        <v>72</v>
      </c>
      <c r="D80" s="139" t="s">
        <v>92</v>
      </c>
      <c r="E80" s="120">
        <v>1</v>
      </c>
      <c r="F80" s="119"/>
      <c r="G80" s="119"/>
      <c r="H80" s="119"/>
      <c r="I80" s="119"/>
      <c r="J80" s="119"/>
      <c r="K80" s="80"/>
      <c r="L80" s="79"/>
      <c r="M80" s="76"/>
      <c r="N80" s="76"/>
      <c r="O80" s="119"/>
      <c r="P80" s="119"/>
    </row>
    <row r="81" spans="1:16" s="39" customFormat="1" ht="12">
      <c r="A81" s="57"/>
      <c r="B81" s="57"/>
      <c r="C81" s="225" t="s">
        <v>395</v>
      </c>
      <c r="D81" s="225"/>
      <c r="E81" s="225"/>
      <c r="F81" s="226"/>
      <c r="G81" s="226"/>
      <c r="H81" s="226"/>
      <c r="I81" s="226"/>
      <c r="J81" s="226"/>
      <c r="K81" s="226"/>
      <c r="L81" s="226"/>
      <c r="M81" s="226"/>
      <c r="N81" s="226"/>
      <c r="O81" s="226"/>
      <c r="P81" s="226"/>
    </row>
    <row r="82" spans="1:16" s="39" customFormat="1" ht="48">
      <c r="A82" s="58">
        <f>A80+1</f>
        <v>66</v>
      </c>
      <c r="B82" s="96" t="s">
        <v>123</v>
      </c>
      <c r="C82" s="81" t="s">
        <v>16</v>
      </c>
      <c r="D82" s="139" t="s">
        <v>26</v>
      </c>
      <c r="E82" s="120">
        <v>238.2</v>
      </c>
      <c r="F82" s="59"/>
      <c r="G82" s="59"/>
      <c r="H82" s="59"/>
      <c r="I82" s="61"/>
      <c r="J82" s="125"/>
      <c r="K82" s="114"/>
      <c r="L82" s="79"/>
      <c r="M82" s="76"/>
      <c r="N82" s="76"/>
      <c r="O82" s="119"/>
      <c r="P82" s="119"/>
    </row>
    <row r="83" spans="1:16" s="39" customFormat="1" ht="15.75">
      <c r="A83" s="58">
        <f aca="true" t="shared" si="4" ref="A83:A90">A82+1</f>
        <v>67</v>
      </c>
      <c r="B83" s="96" t="s">
        <v>123</v>
      </c>
      <c r="C83" s="81" t="s">
        <v>21</v>
      </c>
      <c r="D83" s="139" t="s">
        <v>27</v>
      </c>
      <c r="E83" s="120">
        <v>170</v>
      </c>
      <c r="F83" s="119"/>
      <c r="G83" s="119"/>
      <c r="H83" s="119"/>
      <c r="I83" s="119"/>
      <c r="J83" s="119"/>
      <c r="K83" s="80"/>
      <c r="L83" s="79"/>
      <c r="M83" s="76"/>
      <c r="N83" s="76"/>
      <c r="O83" s="119"/>
      <c r="P83" s="119"/>
    </row>
    <row r="84" spans="1:16" s="39" customFormat="1" ht="24">
      <c r="A84" s="58">
        <f t="shared" si="4"/>
        <v>68</v>
      </c>
      <c r="B84" s="96" t="s">
        <v>123</v>
      </c>
      <c r="C84" s="140" t="s">
        <v>22</v>
      </c>
      <c r="D84" s="139" t="s">
        <v>26</v>
      </c>
      <c r="E84" s="120">
        <v>17</v>
      </c>
      <c r="F84" s="119"/>
      <c r="G84" s="119"/>
      <c r="H84" s="119"/>
      <c r="I84" s="119"/>
      <c r="J84" s="119"/>
      <c r="K84" s="80"/>
      <c r="L84" s="79"/>
      <c r="M84" s="76"/>
      <c r="N84" s="76"/>
      <c r="O84" s="119"/>
      <c r="P84" s="119"/>
    </row>
    <row r="85" spans="1:16" s="39" customFormat="1" ht="24">
      <c r="A85" s="58">
        <f t="shared" si="4"/>
        <v>69</v>
      </c>
      <c r="B85" s="96" t="s">
        <v>123</v>
      </c>
      <c r="C85" s="140" t="s">
        <v>23</v>
      </c>
      <c r="D85" s="139" t="s">
        <v>26</v>
      </c>
      <c r="E85" s="120">
        <v>34</v>
      </c>
      <c r="F85" s="119"/>
      <c r="G85" s="119"/>
      <c r="H85" s="119"/>
      <c r="I85" s="119"/>
      <c r="J85" s="119"/>
      <c r="K85" s="80"/>
      <c r="L85" s="79"/>
      <c r="M85" s="76"/>
      <c r="N85" s="76"/>
      <c r="O85" s="119"/>
      <c r="P85" s="119"/>
    </row>
    <row r="86" spans="1:16" s="39" customFormat="1" ht="24">
      <c r="A86" s="58">
        <f t="shared" si="4"/>
        <v>70</v>
      </c>
      <c r="B86" s="96" t="s">
        <v>124</v>
      </c>
      <c r="C86" s="140" t="s">
        <v>24</v>
      </c>
      <c r="D86" s="139" t="s">
        <v>27</v>
      </c>
      <c r="E86" s="120">
        <v>170</v>
      </c>
      <c r="F86" s="119"/>
      <c r="G86" s="119"/>
      <c r="H86" s="119"/>
      <c r="I86" s="119"/>
      <c r="J86" s="125"/>
      <c r="K86" s="114"/>
      <c r="L86" s="79"/>
      <c r="M86" s="77"/>
      <c r="N86" s="76"/>
      <c r="O86" s="76"/>
      <c r="P86" s="76"/>
    </row>
    <row r="87" spans="1:16" s="39" customFormat="1" ht="24">
      <c r="A87" s="58">
        <f t="shared" si="4"/>
        <v>71</v>
      </c>
      <c r="B87" s="96" t="s">
        <v>123</v>
      </c>
      <c r="C87" s="140" t="s">
        <v>141</v>
      </c>
      <c r="D87" s="139" t="s">
        <v>26</v>
      </c>
      <c r="E87" s="120">
        <v>68</v>
      </c>
      <c r="F87" s="119"/>
      <c r="G87" s="119"/>
      <c r="H87" s="119"/>
      <c r="I87" s="119"/>
      <c r="J87" s="119"/>
      <c r="K87" s="80"/>
      <c r="L87" s="79"/>
      <c r="M87" s="76"/>
      <c r="N87" s="76"/>
      <c r="O87" s="119"/>
      <c r="P87" s="119"/>
    </row>
    <row r="88" spans="1:16" s="39" customFormat="1" ht="14.25">
      <c r="A88" s="58">
        <f t="shared" si="4"/>
        <v>72</v>
      </c>
      <c r="B88" s="96" t="s">
        <v>123</v>
      </c>
      <c r="C88" s="81" t="s">
        <v>17</v>
      </c>
      <c r="D88" s="139" t="s">
        <v>142</v>
      </c>
      <c r="E88" s="120">
        <v>2</v>
      </c>
      <c r="F88" s="59"/>
      <c r="G88" s="59"/>
      <c r="H88" s="59"/>
      <c r="I88" s="61"/>
      <c r="J88" s="125"/>
      <c r="K88" s="80"/>
      <c r="L88" s="79"/>
      <c r="M88" s="76"/>
      <c r="N88" s="76"/>
      <c r="O88" s="119"/>
      <c r="P88" s="119"/>
    </row>
    <row r="89" spans="1:16" s="39" customFormat="1" ht="14.25">
      <c r="A89" s="58">
        <f t="shared" si="4"/>
        <v>73</v>
      </c>
      <c r="B89" s="96" t="s">
        <v>123</v>
      </c>
      <c r="C89" s="140" t="s">
        <v>74</v>
      </c>
      <c r="D89" s="139" t="s">
        <v>143</v>
      </c>
      <c r="E89" s="120">
        <v>0.3</v>
      </c>
      <c r="F89" s="119"/>
      <c r="G89" s="119"/>
      <c r="H89" s="119"/>
      <c r="I89" s="119"/>
      <c r="J89" s="119"/>
      <c r="K89" s="80"/>
      <c r="L89" s="79"/>
      <c r="M89" s="76"/>
      <c r="N89" s="76"/>
      <c r="O89" s="119"/>
      <c r="P89" s="119"/>
    </row>
    <row r="90" spans="1:16" s="39" customFormat="1" ht="24">
      <c r="A90" s="58">
        <f t="shared" si="4"/>
        <v>74</v>
      </c>
      <c r="B90" s="96" t="s">
        <v>123</v>
      </c>
      <c r="C90" s="140" t="s">
        <v>19</v>
      </c>
      <c r="D90" s="139" t="s">
        <v>20</v>
      </c>
      <c r="E90" s="120">
        <v>0.1</v>
      </c>
      <c r="F90" s="119"/>
      <c r="G90" s="119"/>
      <c r="H90" s="119"/>
      <c r="I90" s="119"/>
      <c r="J90" s="119"/>
      <c r="K90" s="80"/>
      <c r="L90" s="79"/>
      <c r="M90" s="76"/>
      <c r="N90" s="76"/>
      <c r="O90" s="119"/>
      <c r="P90" s="119"/>
    </row>
    <row r="91" spans="1:16" s="39" customFormat="1" ht="12">
      <c r="A91" s="268" t="s">
        <v>57</v>
      </c>
      <c r="B91" s="268"/>
      <c r="C91" s="269" t="s">
        <v>102</v>
      </c>
      <c r="D91" s="269"/>
      <c r="E91" s="269"/>
      <c r="F91" s="269"/>
      <c r="G91" s="269"/>
      <c r="H91" s="269"/>
      <c r="I91" s="269"/>
      <c r="J91" s="269"/>
      <c r="K91" s="269"/>
      <c r="L91" s="110"/>
      <c r="M91" s="110"/>
      <c r="N91" s="110"/>
      <c r="O91" s="110"/>
      <c r="P91" s="110"/>
    </row>
    <row r="92" spans="1:16" s="39" customFormat="1" ht="12">
      <c r="A92" s="266" t="s">
        <v>38</v>
      </c>
      <c r="B92" s="266"/>
      <c r="C92" s="266"/>
      <c r="D92" s="266"/>
      <c r="E92" s="266"/>
      <c r="F92" s="266"/>
      <c r="G92" s="266"/>
      <c r="H92" s="266"/>
      <c r="I92" s="266"/>
      <c r="J92" s="266"/>
      <c r="K92" s="266"/>
      <c r="L92" s="110"/>
      <c r="M92" s="110"/>
      <c r="N92" s="110"/>
      <c r="O92" s="110"/>
      <c r="P92" s="110"/>
    </row>
    <row r="93" spans="1:16" s="39" customFormat="1" ht="12">
      <c r="A93" s="266" t="s">
        <v>90</v>
      </c>
      <c r="B93" s="266"/>
      <c r="C93" s="266"/>
      <c r="D93" s="266"/>
      <c r="E93" s="266"/>
      <c r="F93" s="266"/>
      <c r="G93" s="266"/>
      <c r="H93" s="266"/>
      <c r="I93" s="266"/>
      <c r="J93" s="266"/>
      <c r="K93" s="266"/>
      <c r="L93" s="111"/>
      <c r="M93" s="110"/>
      <c r="N93" s="110"/>
      <c r="O93" s="110"/>
      <c r="P93" s="110"/>
    </row>
    <row r="94" spans="1:16" s="39" customFormat="1" ht="12">
      <c r="A94" s="266" t="s">
        <v>133</v>
      </c>
      <c r="B94" s="266"/>
      <c r="C94" s="266"/>
      <c r="D94" s="266"/>
      <c r="E94" s="266"/>
      <c r="F94" s="266"/>
      <c r="G94" s="266"/>
      <c r="H94" s="266"/>
      <c r="I94" s="266"/>
      <c r="J94" s="266"/>
      <c r="K94" s="266"/>
      <c r="L94" s="266"/>
      <c r="M94" s="110"/>
      <c r="N94" s="110"/>
      <c r="O94" s="110"/>
      <c r="P94" s="110"/>
    </row>
    <row r="95" spans="1:16" s="39" customFormat="1" ht="12">
      <c r="A95" s="51"/>
      <c r="B95" s="51"/>
      <c r="C95" s="51"/>
      <c r="D95" s="51"/>
      <c r="E95" s="51"/>
      <c r="F95" s="51"/>
      <c r="G95" s="51"/>
      <c r="H95" s="51"/>
      <c r="I95" s="51"/>
      <c r="J95" s="51"/>
      <c r="K95" s="51"/>
      <c r="L95" s="51"/>
      <c r="M95" s="54"/>
      <c r="N95" s="54"/>
      <c r="O95" s="54"/>
      <c r="P95" s="54"/>
    </row>
    <row r="96" spans="1:16" s="39" customFormat="1" ht="12.75">
      <c r="A96" s="51"/>
      <c r="B96" s="133" t="s">
        <v>75</v>
      </c>
      <c r="C96" s="134"/>
      <c r="D96" s="135"/>
      <c r="E96" s="135"/>
      <c r="F96" s="136"/>
      <c r="G96" s="51"/>
      <c r="H96" s="51"/>
      <c r="I96" s="51"/>
      <c r="J96" s="51"/>
      <c r="K96" s="51"/>
      <c r="L96" s="51"/>
      <c r="M96" s="54"/>
      <c r="N96" s="54"/>
      <c r="O96" s="54"/>
      <c r="P96" s="54"/>
    </row>
    <row r="97" spans="1:16" s="39" customFormat="1" ht="12.75">
      <c r="A97" s="51"/>
      <c r="B97" s="236" t="s">
        <v>76</v>
      </c>
      <c r="C97" s="236"/>
      <c r="D97" s="236"/>
      <c r="E97" s="236"/>
      <c r="F97" s="236"/>
      <c r="G97" s="236"/>
      <c r="H97" s="236"/>
      <c r="I97" s="236"/>
      <c r="J97" s="236"/>
      <c r="K97" s="236"/>
      <c r="L97" s="236"/>
      <c r="M97" s="236"/>
      <c r="N97" s="54"/>
      <c r="O97" s="54"/>
      <c r="P97" s="54"/>
    </row>
    <row r="98" spans="1:16" s="39" customFormat="1" ht="42" customHeight="1">
      <c r="A98" s="51"/>
      <c r="B98" s="236" t="s">
        <v>77</v>
      </c>
      <c r="C98" s="236"/>
      <c r="D98" s="236"/>
      <c r="E98" s="236"/>
      <c r="F98" s="236"/>
      <c r="G98" s="236"/>
      <c r="H98" s="236"/>
      <c r="I98" s="236"/>
      <c r="J98" s="236"/>
      <c r="K98" s="236"/>
      <c r="L98" s="236"/>
      <c r="M98" s="236"/>
      <c r="N98" s="54"/>
      <c r="O98" s="54"/>
      <c r="P98" s="54"/>
    </row>
    <row r="99" spans="1:16" s="39" customFormat="1" ht="12.75">
      <c r="A99" s="51"/>
      <c r="B99" s="230" t="s">
        <v>78</v>
      </c>
      <c r="C99" s="230"/>
      <c r="D99" s="230"/>
      <c r="E99" s="230"/>
      <c r="F99" s="230"/>
      <c r="G99" s="230"/>
      <c r="H99" s="230"/>
      <c r="I99" s="230"/>
      <c r="J99" s="230"/>
      <c r="K99" s="230"/>
      <c r="L99" s="230"/>
      <c r="M99" s="230"/>
      <c r="N99" s="54"/>
      <c r="O99" s="54"/>
      <c r="P99" s="54"/>
    </row>
    <row r="100" spans="1:16" s="39" customFormat="1" ht="12.75">
      <c r="A100" s="51"/>
      <c r="B100" s="230" t="s">
        <v>79</v>
      </c>
      <c r="C100" s="230"/>
      <c r="D100" s="230"/>
      <c r="E100" s="230"/>
      <c r="F100" s="230"/>
      <c r="G100" s="51"/>
      <c r="H100" s="51"/>
      <c r="I100" s="51"/>
      <c r="J100" s="51"/>
      <c r="K100" s="51"/>
      <c r="L100" s="51"/>
      <c r="M100" s="54"/>
      <c r="N100" s="54"/>
      <c r="O100" s="54"/>
      <c r="P100" s="54"/>
    </row>
    <row r="101" spans="1:16" s="39" customFormat="1" ht="12.75">
      <c r="A101" s="51"/>
      <c r="B101" s="230" t="s">
        <v>80</v>
      </c>
      <c r="C101" s="230"/>
      <c r="D101" s="230"/>
      <c r="E101" s="230"/>
      <c r="F101" s="230"/>
      <c r="G101" s="51"/>
      <c r="H101" s="51"/>
      <c r="I101" s="51"/>
      <c r="J101" s="51"/>
      <c r="K101" s="51"/>
      <c r="L101" s="51"/>
      <c r="M101" s="54"/>
      <c r="N101" s="54"/>
      <c r="O101" s="54"/>
      <c r="P101" s="54"/>
    </row>
    <row r="102" spans="1:16" s="39" customFormat="1" ht="33.75" customHeight="1">
      <c r="A102" s="51"/>
      <c r="B102" s="230" t="s">
        <v>81</v>
      </c>
      <c r="C102" s="230"/>
      <c r="D102" s="230"/>
      <c r="E102" s="230"/>
      <c r="F102" s="230"/>
      <c r="G102" s="230"/>
      <c r="H102" s="230"/>
      <c r="I102" s="230"/>
      <c r="J102" s="230"/>
      <c r="K102" s="230"/>
      <c r="L102" s="230"/>
      <c r="M102" s="230"/>
      <c r="N102" s="54"/>
      <c r="O102" s="54"/>
      <c r="P102" s="54"/>
    </row>
    <row r="103" spans="1:16" s="39" customFormat="1" ht="12.75">
      <c r="A103" s="51"/>
      <c r="B103" s="230" t="s">
        <v>82</v>
      </c>
      <c r="C103" s="230"/>
      <c r="D103" s="230"/>
      <c r="E103" s="230"/>
      <c r="F103" s="230"/>
      <c r="G103" s="51"/>
      <c r="H103" s="51"/>
      <c r="I103" s="51"/>
      <c r="J103" s="51"/>
      <c r="K103" s="51"/>
      <c r="L103" s="51"/>
      <c r="M103" s="54"/>
      <c r="N103" s="54"/>
      <c r="O103" s="54"/>
      <c r="P103" s="54"/>
    </row>
    <row r="104" spans="1:16" s="39" customFormat="1" ht="12">
      <c r="A104" s="51"/>
      <c r="B104" s="51"/>
      <c r="C104" s="51"/>
      <c r="D104" s="51"/>
      <c r="E104" s="51"/>
      <c r="F104" s="51"/>
      <c r="G104" s="51"/>
      <c r="H104" s="51"/>
      <c r="I104" s="51"/>
      <c r="J104" s="51"/>
      <c r="K104" s="51"/>
      <c r="L104" s="51"/>
      <c r="M104" s="54"/>
      <c r="N104" s="54"/>
      <c r="O104" s="54"/>
      <c r="P104" s="54"/>
    </row>
    <row r="105" spans="1:16" s="39" customFormat="1" ht="12">
      <c r="A105" s="63"/>
      <c r="B105" s="64"/>
      <c r="C105" s="69"/>
      <c r="D105" s="65"/>
      <c r="E105" s="70"/>
      <c r="F105" s="65"/>
      <c r="G105" s="65"/>
      <c r="H105" s="65"/>
      <c r="I105" s="65"/>
      <c r="J105" s="65"/>
      <c r="K105" s="65"/>
      <c r="L105" s="65"/>
      <c r="M105" s="65"/>
      <c r="N105" s="65"/>
      <c r="O105" s="65"/>
      <c r="P105" s="65"/>
    </row>
    <row r="106" spans="1:16" s="39" customFormat="1" ht="12">
      <c r="A106" s="63"/>
      <c r="B106" s="64"/>
      <c r="C106" s="75"/>
      <c r="D106" s="235"/>
      <c r="E106" s="235"/>
      <c r="F106" s="235"/>
      <c r="G106" s="235"/>
      <c r="H106" s="235"/>
      <c r="I106" s="235"/>
      <c r="J106" s="235"/>
      <c r="K106" s="235"/>
      <c r="L106" s="235"/>
      <c r="M106" s="65"/>
      <c r="N106" s="176"/>
      <c r="O106" s="176"/>
      <c r="P106" s="176"/>
    </row>
    <row r="107" spans="1:16" s="39" customFormat="1" ht="12">
      <c r="A107" s="63"/>
      <c r="B107" s="64"/>
      <c r="C107" s="75"/>
      <c r="D107" s="235"/>
      <c r="E107" s="235"/>
      <c r="F107" s="235"/>
      <c r="G107" s="235"/>
      <c r="H107" s="235"/>
      <c r="I107" s="235"/>
      <c r="J107" s="235"/>
      <c r="K107" s="235"/>
      <c r="L107" s="235"/>
      <c r="M107" s="65"/>
      <c r="N107" s="235"/>
      <c r="O107" s="235"/>
      <c r="P107" s="235"/>
    </row>
    <row r="108" spans="1:16" s="39" customFormat="1" ht="12">
      <c r="A108" s="63"/>
      <c r="B108" s="64"/>
      <c r="C108" s="75"/>
      <c r="D108" s="65"/>
      <c r="E108" s="70"/>
      <c r="F108" s="65"/>
      <c r="G108" s="65"/>
      <c r="H108" s="65"/>
      <c r="I108" s="65"/>
      <c r="J108" s="65"/>
      <c r="K108" s="65"/>
      <c r="L108" s="65"/>
      <c r="M108" s="65"/>
      <c r="N108" s="65"/>
      <c r="O108" s="65"/>
      <c r="P108" s="65"/>
    </row>
    <row r="109" spans="1:16" s="39" customFormat="1" ht="12">
      <c r="A109" s="63"/>
      <c r="B109" s="64"/>
      <c r="C109" s="75"/>
      <c r="D109" s="65"/>
      <c r="E109" s="70"/>
      <c r="F109" s="65"/>
      <c r="G109" s="65"/>
      <c r="H109" s="65"/>
      <c r="I109" s="65"/>
      <c r="J109" s="65"/>
      <c r="K109" s="65"/>
      <c r="L109" s="65"/>
      <c r="M109" s="65"/>
      <c r="N109" s="65"/>
      <c r="O109" s="65"/>
      <c r="P109" s="65"/>
    </row>
    <row r="110" spans="1:16" s="39" customFormat="1" ht="12">
      <c r="A110" s="63"/>
      <c r="B110" s="64"/>
      <c r="C110" s="75"/>
      <c r="D110" s="235"/>
      <c r="E110" s="235"/>
      <c r="F110" s="235"/>
      <c r="G110" s="235"/>
      <c r="H110" s="235"/>
      <c r="I110" s="235"/>
      <c r="J110" s="235"/>
      <c r="K110" s="235"/>
      <c r="L110" s="235"/>
      <c r="M110" s="65"/>
      <c r="N110" s="176"/>
      <c r="O110" s="176"/>
      <c r="P110" s="176"/>
    </row>
    <row r="111" spans="1:16" s="39" customFormat="1" ht="12">
      <c r="A111" s="63"/>
      <c r="B111" s="64"/>
      <c r="C111" s="75"/>
      <c r="D111" s="235"/>
      <c r="E111" s="235"/>
      <c r="F111" s="235"/>
      <c r="G111" s="178"/>
      <c r="H111" s="178"/>
      <c r="I111" s="178"/>
      <c r="J111" s="178"/>
      <c r="K111" s="178"/>
      <c r="L111" s="178"/>
      <c r="M111" s="65"/>
      <c r="N111" s="235"/>
      <c r="O111" s="235"/>
      <c r="P111" s="235"/>
    </row>
    <row r="112" spans="1:16" s="39" customFormat="1" ht="11.25">
      <c r="A112" s="71"/>
      <c r="B112" s="72"/>
      <c r="D112" s="73"/>
      <c r="E112" s="74"/>
      <c r="F112" s="73"/>
      <c r="G112" s="73"/>
      <c r="H112" s="73"/>
      <c r="I112" s="73"/>
      <c r="J112" s="73"/>
      <c r="K112" s="73"/>
      <c r="L112" s="73"/>
      <c r="M112" s="73"/>
      <c r="N112" s="73"/>
      <c r="O112" s="73"/>
      <c r="P112" s="73"/>
    </row>
  </sheetData>
  <sheetProtection selectLockedCells="1" selectUnlockedCells="1"/>
  <mergeCells count="45">
    <mergeCell ref="O10:P10"/>
    <mergeCell ref="A1:P1"/>
    <mergeCell ref="A2:P2"/>
    <mergeCell ref="A3:P3"/>
    <mergeCell ref="A5:C5"/>
    <mergeCell ref="D5:P5"/>
    <mergeCell ref="A6:C6"/>
    <mergeCell ref="D6:P6"/>
    <mergeCell ref="O9:P9"/>
    <mergeCell ref="F11:K11"/>
    <mergeCell ref="A7:C7"/>
    <mergeCell ref="D7:P7"/>
    <mergeCell ref="C91:K91"/>
    <mergeCell ref="A8:P8"/>
    <mergeCell ref="A11:A12"/>
    <mergeCell ref="C11:C12"/>
    <mergeCell ref="B11:B12"/>
    <mergeCell ref="A13:P13"/>
    <mergeCell ref="L11:P11"/>
    <mergeCell ref="G111:L111"/>
    <mergeCell ref="G110:L110"/>
    <mergeCell ref="N110:P110"/>
    <mergeCell ref="N111:P111"/>
    <mergeCell ref="D110:F110"/>
    <mergeCell ref="D111:F111"/>
    <mergeCell ref="A91:B91"/>
    <mergeCell ref="N107:P107"/>
    <mergeCell ref="B97:M97"/>
    <mergeCell ref="B98:M98"/>
    <mergeCell ref="B99:M99"/>
    <mergeCell ref="B100:F100"/>
    <mergeCell ref="B101:F101"/>
    <mergeCell ref="B103:F103"/>
    <mergeCell ref="D107:F107"/>
    <mergeCell ref="G107:L107"/>
    <mergeCell ref="N106:P106"/>
    <mergeCell ref="B102:M102"/>
    <mergeCell ref="A92:K92"/>
    <mergeCell ref="G106:L106"/>
    <mergeCell ref="A93:K93"/>
    <mergeCell ref="C43:P43"/>
    <mergeCell ref="C70:P70"/>
    <mergeCell ref="C81:P81"/>
    <mergeCell ref="A94:L94"/>
    <mergeCell ref="D106:F106"/>
  </mergeCells>
  <printOptions horizontalCentered="1"/>
  <pageMargins left="0.38" right="0.68" top="0.57" bottom="0.26" header="0.49" footer="0.16"/>
  <pageSetup horizontalDpi="300" verticalDpi="300" orientation="landscape" paperSize="9" scale="92" r:id="rId1"/>
  <rowBreaks count="1" manualBreakCount="1">
    <brk id="89" max="15" man="1"/>
  </rowBreaks>
</worksheet>
</file>

<file path=xl/worksheets/sheet8.xml><?xml version="1.0" encoding="utf-8"?>
<worksheet xmlns="http://schemas.openxmlformats.org/spreadsheetml/2006/main" xmlns:r="http://schemas.openxmlformats.org/officeDocument/2006/relationships">
  <dimension ref="A1:I24"/>
  <sheetViews>
    <sheetView view="pageBreakPreview" zoomScale="160" zoomScaleNormal="85" zoomScaleSheetLayoutView="160" zoomScalePageLayoutView="0" workbookViewId="0" topLeftCell="A1">
      <selection activeCell="A11" sqref="A11:I11"/>
    </sheetView>
  </sheetViews>
  <sheetFormatPr defaultColWidth="9.140625" defaultRowHeight="15"/>
  <cols>
    <col min="1" max="6" width="9.140625" style="1" customWidth="1"/>
    <col min="7" max="7" width="10.8515625" style="1" customWidth="1"/>
    <col min="8" max="8" width="7.7109375" style="1" customWidth="1"/>
    <col min="9" max="9" width="3.57421875" style="1" customWidth="1"/>
    <col min="10" max="16384" width="9.140625" style="1" customWidth="1"/>
  </cols>
  <sheetData>
    <row r="1" spans="1:9" ht="12.75">
      <c r="A1" s="84"/>
      <c r="B1" s="84"/>
      <c r="C1" s="84"/>
      <c r="D1" s="84"/>
      <c r="E1" s="84"/>
      <c r="F1" s="84"/>
      <c r="G1" s="84"/>
      <c r="H1" s="84"/>
      <c r="I1" s="84"/>
    </row>
    <row r="2" spans="1:9" ht="36.75" customHeight="1">
      <c r="A2" s="277" t="s">
        <v>42</v>
      </c>
      <c r="B2" s="277"/>
      <c r="C2" s="277"/>
      <c r="D2" s="277"/>
      <c r="E2" s="277"/>
      <c r="F2" s="277"/>
      <c r="G2" s="277"/>
      <c r="H2" s="277"/>
      <c r="I2" s="277"/>
    </row>
    <row r="3" spans="1:9" ht="42.75" customHeight="1">
      <c r="A3" s="278" t="s">
        <v>200</v>
      </c>
      <c r="B3" s="278"/>
      <c r="C3" s="278"/>
      <c r="D3" s="278"/>
      <c r="E3" s="278"/>
      <c r="F3" s="278"/>
      <c r="G3" s="278"/>
      <c r="H3" s="278"/>
      <c r="I3" s="278"/>
    </row>
    <row r="4" spans="1:9" ht="12.75">
      <c r="A4" s="279"/>
      <c r="B4" s="279"/>
      <c r="C4" s="279"/>
      <c r="D4" s="279"/>
      <c r="E4" s="279"/>
      <c r="F4" s="279"/>
      <c r="G4" s="279"/>
      <c r="H4" s="279"/>
      <c r="I4" s="279"/>
    </row>
    <row r="5" spans="1:9" ht="38.25" customHeight="1">
      <c r="A5" s="280" t="s">
        <v>50</v>
      </c>
      <c r="B5" s="280"/>
      <c r="C5" s="281" t="s">
        <v>200</v>
      </c>
      <c r="D5" s="281"/>
      <c r="E5" s="281"/>
      <c r="F5" s="281"/>
      <c r="G5" s="281"/>
      <c r="H5" s="281"/>
      <c r="I5" s="281"/>
    </row>
    <row r="6" spans="1:9" ht="12.75">
      <c r="A6" s="280" t="s">
        <v>43</v>
      </c>
      <c r="B6" s="280"/>
      <c r="C6" s="282" t="s">
        <v>201</v>
      </c>
      <c r="D6" s="282"/>
      <c r="E6" s="282"/>
      <c r="F6" s="282"/>
      <c r="G6" s="282"/>
      <c r="H6" s="282"/>
      <c r="I6" s="282"/>
    </row>
    <row r="7" spans="1:9" ht="12.75">
      <c r="A7" s="84"/>
      <c r="B7" s="84"/>
      <c r="C7" s="84"/>
      <c r="D7" s="84"/>
      <c r="E7" s="84"/>
      <c r="F7" s="84"/>
      <c r="G7" s="84"/>
      <c r="H7" s="84"/>
      <c r="I7" s="84"/>
    </row>
    <row r="8" spans="1:9" ht="29.25" customHeight="1">
      <c r="A8" s="84"/>
      <c r="B8" s="84"/>
      <c r="C8" s="84"/>
      <c r="D8" s="84"/>
      <c r="E8" s="84"/>
      <c r="F8" s="84"/>
      <c r="G8" s="84"/>
      <c r="H8" s="84"/>
      <c r="I8" s="84"/>
    </row>
    <row r="9" spans="1:9" ht="69" customHeight="1">
      <c r="A9" s="272" t="s">
        <v>44</v>
      </c>
      <c r="B9" s="273"/>
      <c r="C9" s="273"/>
      <c r="D9" s="273"/>
      <c r="E9" s="273"/>
      <c r="F9" s="273"/>
      <c r="G9" s="273"/>
      <c r="H9" s="273"/>
      <c r="I9" s="273"/>
    </row>
    <row r="10" spans="1:9" ht="128.25" customHeight="1">
      <c r="A10" s="271" t="s">
        <v>97</v>
      </c>
      <c r="B10" s="271"/>
      <c r="C10" s="271"/>
      <c r="D10" s="271"/>
      <c r="E10" s="271"/>
      <c r="F10" s="271"/>
      <c r="G10" s="271"/>
      <c r="H10" s="271"/>
      <c r="I10" s="271"/>
    </row>
    <row r="11" spans="1:9" ht="83.25" customHeight="1">
      <c r="A11" s="271" t="s">
        <v>96</v>
      </c>
      <c r="B11" s="271"/>
      <c r="C11" s="271"/>
      <c r="D11" s="271"/>
      <c r="E11" s="271"/>
      <c r="F11" s="271"/>
      <c r="G11" s="271"/>
      <c r="H11" s="271"/>
      <c r="I11" s="271"/>
    </row>
    <row r="12" spans="1:8" s="86" customFormat="1" ht="12" customHeight="1">
      <c r="A12" s="101"/>
      <c r="B12" s="101"/>
      <c r="C12" s="102"/>
      <c r="D12" s="103"/>
      <c r="E12" s="104"/>
      <c r="H12" s="105"/>
    </row>
    <row r="13" spans="1:8" s="86" customFormat="1" ht="12" customHeight="1">
      <c r="A13" s="101"/>
      <c r="B13" s="101"/>
      <c r="C13" s="102"/>
      <c r="D13" s="103"/>
      <c r="E13" s="104"/>
      <c r="H13" s="105"/>
    </row>
    <row r="14" spans="1:9" ht="12.75" customHeight="1">
      <c r="A14" s="85"/>
      <c r="B14" s="86"/>
      <c r="C14" s="87"/>
      <c r="D14" s="88"/>
      <c r="E14" s="88"/>
      <c r="F14" s="88"/>
      <c r="G14" s="89"/>
      <c r="H14" s="90"/>
      <c r="I14" s="91"/>
    </row>
    <row r="15" spans="1:9" ht="12.75" customHeight="1">
      <c r="A15" s="274" t="s">
        <v>45</v>
      </c>
      <c r="B15" s="274"/>
      <c r="C15" s="274"/>
      <c r="D15" s="274"/>
      <c r="E15" s="275"/>
      <c r="F15" s="275"/>
      <c r="G15" s="84"/>
      <c r="H15" s="84"/>
      <c r="I15" s="84"/>
    </row>
    <row r="16" spans="1:9" ht="12.75">
      <c r="A16" s="84"/>
      <c r="B16" s="84"/>
      <c r="C16" s="84"/>
      <c r="D16" s="84"/>
      <c r="E16" s="84"/>
      <c r="F16" s="84"/>
      <c r="G16" s="84"/>
      <c r="H16" s="84"/>
      <c r="I16" s="84"/>
    </row>
    <row r="17" spans="1:9" ht="12.75" customHeight="1">
      <c r="A17" s="84"/>
      <c r="B17" s="84"/>
      <c r="C17" s="84"/>
      <c r="D17" s="84"/>
      <c r="E17" s="84"/>
      <c r="F17" s="84"/>
      <c r="G17" s="84"/>
      <c r="H17" s="84"/>
      <c r="I17" s="84"/>
    </row>
    <row r="18" spans="1:9" ht="15" customHeight="1">
      <c r="A18" s="84"/>
      <c r="B18" s="84"/>
      <c r="C18" s="84"/>
      <c r="D18" s="84"/>
      <c r="E18" s="84"/>
      <c r="F18" s="84"/>
      <c r="G18" s="84"/>
      <c r="H18" s="84"/>
      <c r="I18" s="84"/>
    </row>
    <row r="19" spans="1:9" ht="12.75" customHeight="1">
      <c r="A19" s="84"/>
      <c r="B19" s="84"/>
      <c r="C19" s="92"/>
      <c r="D19" s="92"/>
      <c r="E19" s="276"/>
      <c r="F19" s="276"/>
      <c r="G19" s="93"/>
      <c r="H19" s="270"/>
      <c r="I19" s="270"/>
    </row>
    <row r="20" spans="1:9" ht="15" customHeight="1">
      <c r="A20" s="94"/>
      <c r="B20" s="84"/>
      <c r="C20" s="95"/>
      <c r="D20" s="95"/>
      <c r="E20" s="178"/>
      <c r="F20" s="178"/>
      <c r="G20" s="95"/>
      <c r="H20" s="178"/>
      <c r="I20" s="178"/>
    </row>
    <row r="21" spans="1:9" ht="13.5" customHeight="1">
      <c r="A21" s="174"/>
      <c r="B21" s="174"/>
      <c r="C21" s="175"/>
      <c r="D21" s="175"/>
      <c r="E21" s="175"/>
      <c r="F21" s="175"/>
      <c r="G21" s="175"/>
      <c r="H21" s="175"/>
      <c r="I21" s="82"/>
    </row>
    <row r="22" spans="1:9" ht="17.25" customHeight="1">
      <c r="A22" s="174"/>
      <c r="B22" s="174"/>
      <c r="C22" s="177"/>
      <c r="D22" s="177"/>
      <c r="E22" s="177"/>
      <c r="F22" s="177"/>
      <c r="G22" s="177"/>
      <c r="H22" s="177"/>
      <c r="I22" s="83"/>
    </row>
    <row r="23" spans="1:9" ht="14.25">
      <c r="A23" s="11"/>
      <c r="B23" s="11"/>
      <c r="C23" s="12"/>
      <c r="D23" s="12"/>
      <c r="E23" s="12"/>
      <c r="F23" s="12"/>
      <c r="G23" s="13"/>
      <c r="H23" s="13"/>
      <c r="I23" s="13"/>
    </row>
    <row r="24" spans="1:9" ht="14.25">
      <c r="A24" s="11"/>
      <c r="B24" s="11"/>
      <c r="C24" s="12"/>
      <c r="D24" s="12"/>
      <c r="E24" s="12"/>
      <c r="F24" s="12"/>
      <c r="G24" s="13"/>
      <c r="H24" s="13"/>
      <c r="I24" s="13"/>
    </row>
  </sheetData>
  <sheetProtection selectLockedCells="1" selectUnlockedCells="1"/>
  <mergeCells count="21">
    <mergeCell ref="C6:I6"/>
    <mergeCell ref="H20:I20"/>
    <mergeCell ref="E15:F15"/>
    <mergeCell ref="E19:F19"/>
    <mergeCell ref="E20:F20"/>
    <mergeCell ref="A2:I2"/>
    <mergeCell ref="A3:I3"/>
    <mergeCell ref="A4:I4"/>
    <mergeCell ref="A5:B5"/>
    <mergeCell ref="C5:I5"/>
    <mergeCell ref="A6:B6"/>
    <mergeCell ref="H19:I19"/>
    <mergeCell ref="A10:I10"/>
    <mergeCell ref="A9:I9"/>
    <mergeCell ref="A15:D15"/>
    <mergeCell ref="A21:B22"/>
    <mergeCell ref="C21:D21"/>
    <mergeCell ref="E21:H21"/>
    <mergeCell ref="C22:D22"/>
    <mergeCell ref="E22:H22"/>
    <mergeCell ref="A11:I11"/>
  </mergeCells>
  <printOptions/>
  <pageMargins left="1.65" right="0.39375" top="0.7479166666666667" bottom="0.747916666666666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IngaG</cp:lastModifiedBy>
  <cp:lastPrinted>2015-03-23T08:12:43Z</cp:lastPrinted>
  <dcterms:created xsi:type="dcterms:W3CDTF">2014-04-07T06:08:01Z</dcterms:created>
  <dcterms:modified xsi:type="dcterms:W3CDTF">2015-04-23T14:37:49Z</dcterms:modified>
  <cp:category/>
  <cp:version/>
  <cp:contentType/>
  <cp:contentStatus/>
</cp:coreProperties>
</file>