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90" windowHeight="13830" tabRatio="822" activeTab="0"/>
  </bookViews>
  <sheets>
    <sheet name="DARBU_IZMAKSAS I kārta" sheetId="1" r:id="rId1"/>
    <sheet name="KOPSAVILKUMS I kārta" sheetId="2" r:id="rId2"/>
    <sheet name="DARBU_IZMAKSAS II kārta" sheetId="3" r:id="rId3"/>
    <sheet name="KOPSAVILKUMS II kārta" sheetId="4" r:id="rId4"/>
    <sheet name="DARBU_IZMAKSAS III kārta" sheetId="5" r:id="rId5"/>
    <sheet name="KOPSAVILKUMS III kārta" sheetId="6" r:id="rId6"/>
  </sheets>
  <definedNames>
    <definedName name="_xlnm._FilterDatabase" localSheetId="0" hidden="1">'DARBU_IZMAKSAS I kārta'!$B$3:$F$84</definedName>
    <definedName name="_xlnm._FilterDatabase" localSheetId="2" hidden="1">'DARBU_IZMAKSAS II kārta'!$B$3:$F$61</definedName>
    <definedName name="_xlnm._FilterDatabase" localSheetId="4" hidden="1">'DARBU_IZMAKSAS III kārta'!$B$3:$F$52</definedName>
    <definedName name="_xlnm.Print_Titles" localSheetId="0">'DARBU_IZMAKSAS I kārta'!$3:$3</definedName>
    <definedName name="_xlnm.Print_Titles" localSheetId="2">'DARBU_IZMAKSAS II kārta'!$3:$3</definedName>
    <definedName name="_xlnm.Print_Titles" localSheetId="4">'DARBU_IZMAKSAS III kārta'!$3:$3</definedName>
  </definedNames>
  <calcPr fullCalcOnLoad="1"/>
</workbook>
</file>

<file path=xl/sharedStrings.xml><?xml version="1.0" encoding="utf-8"?>
<sst xmlns="http://schemas.openxmlformats.org/spreadsheetml/2006/main" count="399" uniqueCount="180">
  <si>
    <t>Nr. p. k.</t>
  </si>
  <si>
    <t>Mērvienība</t>
  </si>
  <si>
    <t>m</t>
  </si>
  <si>
    <t>Darbu nosaukums</t>
  </si>
  <si>
    <t>gab.</t>
  </si>
  <si>
    <t>m³</t>
  </si>
  <si>
    <t>Daudzums</t>
  </si>
  <si>
    <t>Vienības cena, EUR</t>
  </si>
  <si>
    <t>Summa, EUR</t>
  </si>
  <si>
    <t>Piedāvātā līguma summa EUR bez PVN</t>
  </si>
  <si>
    <t>Piedāvātā līguma summa ar pasūtītāja rezervi EUR bez PVN</t>
  </si>
  <si>
    <t>PVN 21%</t>
  </si>
  <si>
    <t>Līguma summa ar pasūtītāja rezervi un PVN 21%</t>
  </si>
  <si>
    <t>Objekta izmaksas</t>
  </si>
  <si>
    <t>Sastādīja</t>
  </si>
  <si>
    <t>paraksts</t>
  </si>
  <si>
    <t>Pārbaudīja</t>
  </si>
  <si>
    <t xml:space="preserve">Pasūtītāja rezerve 5% </t>
  </si>
  <si>
    <t>Ceļu sadaļa</t>
  </si>
  <si>
    <t>Piedāvātā summa EUR bez PVN</t>
  </si>
  <si>
    <t>Piedāvātā summa ar pasūtītāja rezervi EUR bez PVN</t>
  </si>
  <si>
    <t>Summa ar pasūtītāja rezervi un PVN 21%</t>
  </si>
  <si>
    <t>objekts</t>
  </si>
  <si>
    <t>EPL digitālā uzmērīšana</t>
  </si>
  <si>
    <t>km</t>
  </si>
  <si>
    <t>gab</t>
  </si>
  <si>
    <t>Ūdensapgāde un kanalizācija, ārējie tīkli</t>
  </si>
  <si>
    <t xml:space="preserve">2. KĀRTA </t>
  </si>
  <si>
    <t>Ūdensvads Ū1</t>
  </si>
  <si>
    <t>Gab.</t>
  </si>
  <si>
    <t>Kompl</t>
  </si>
  <si>
    <t>Betona balsts  C12/15</t>
  </si>
  <si>
    <t>Kompl.</t>
  </si>
  <si>
    <t>PE PN10 spiedvada izbūve dziļumā līdz 2,2m, De225</t>
  </si>
  <si>
    <t>PE PN10 spiedvada izbūve dziļumā līdz 2,2m, De110</t>
  </si>
  <si>
    <t>PE PN līknis 45º, De225</t>
  </si>
  <si>
    <t>Ķeta atloku pāreja, Dn200/Dn100</t>
  </si>
  <si>
    <t>PE noslēguzmava, De225</t>
  </si>
  <si>
    <t xml:space="preserve">PE noslēguzmava, De110 </t>
  </si>
  <si>
    <t>PE īscaurule ar atloku, De225</t>
  </si>
  <si>
    <t>PE īscaurule ar atloku, De110</t>
  </si>
  <si>
    <t>PE trejgabals, De225/110</t>
  </si>
  <si>
    <t>Dzelzsbetona aka (komplektā ar pamatni, dzelzsbetona pārsedzi, kāpšļiem, 40tn ķeta lūku un vāku), hidroizolēta, H.. 2,2m, D1500</t>
  </si>
  <si>
    <t>Ķeta atloku aizbīdnis akā, Dn200</t>
  </si>
  <si>
    <t>Ķeta atloku trejgabals akā, Dn200/200</t>
  </si>
  <si>
    <t>Ķeta atloku trejgabals, Dn200/200</t>
  </si>
  <si>
    <t>Ķeta atloku trejgabals, Dn200/100</t>
  </si>
  <si>
    <t>Ķeta atloku pāreja, Dn200/100</t>
  </si>
  <si>
    <t>Hidrants ar aizbīdni, virszemes tipa, Dn100</t>
  </si>
  <si>
    <t>Hidranta atbalsta pēda- līknis, Dn100</t>
  </si>
  <si>
    <t>Pazemes tipa atloku  aizbīdnis ar teleskopisku.pagarinātājkātu h=1,50-2,20 m , kapi un apbetonējumu 40x40cm, Dn100</t>
  </si>
  <si>
    <t xml:space="preserve">Pazemes tipa atloku  aizbīdnis ar teleskopisku.pagarinātājkātu h=1,50-2,20 m , ielas kapi, Dn100 </t>
  </si>
  <si>
    <t xml:space="preserve">Pazemes tipa atloku  aizbīdnis ar teleskopisku.pagarinātājkātu h=1,50-2,20 m , ielas kapi, Dn200 </t>
  </si>
  <si>
    <t>Pievienojums esošam ūdensvadam</t>
  </si>
  <si>
    <t>Aizsardzības darbi šķērsojumos ar esošām komunikācijām:</t>
  </si>
  <si>
    <t>-kanalizācija</t>
  </si>
  <si>
    <t>-telefona kanalizācija</t>
  </si>
  <si>
    <t>-spiedkanalizācija</t>
  </si>
  <si>
    <t>-el. kabelis</t>
  </si>
  <si>
    <t>-drenāža</t>
  </si>
  <si>
    <t xml:space="preserve">   Sadzīves kanalizācija K1         </t>
  </si>
  <si>
    <t>Aka plastikāta  H...3,0m ar teleskopisku galvas daļu, ar ķeta vāku</t>
  </si>
  <si>
    <t>Aka plastikāta  H...2,6m ar teleskopisku galvas daļu, ar ķeta vāku 40t</t>
  </si>
  <si>
    <t>PP noslēgtapa</t>
  </si>
  <si>
    <t>Pievienojums eošai akai</t>
  </si>
  <si>
    <t>Pievienojums esošai kanalizācijai</t>
  </si>
  <si>
    <t>Aizsargčaula iebetonēšanai</t>
  </si>
  <si>
    <t>Esošo aku vāku pieregulēšana projektētā ielas seguma līmenim</t>
  </si>
  <si>
    <t>Demontējamo atzaru aizbetonēšana esošās akās</t>
  </si>
  <si>
    <t>Esošas akas demontāža</t>
  </si>
  <si>
    <t>vieta</t>
  </si>
  <si>
    <t>Komp.</t>
  </si>
  <si>
    <t>Esošās kanalizācijas atzaru demontāža, De160</t>
  </si>
  <si>
    <t>1. KĀRTA</t>
  </si>
  <si>
    <t>NOJAUKŠANAS UN SAGATAVOŠANAS DARBI</t>
  </si>
  <si>
    <t>Būvlaukuma ierīkošana un mobilizācijas darbi objektā</t>
  </si>
  <si>
    <t>Satiksmes organizācijas pasākumi būvdarbu laikā (zīmes, pagaidu brauktuves un segas konstrukcijas, plakāti, pagaidu luksofori, satiksmes organizācijas plāni un shēmas, sabiedriskā transporta kustība, pagaidu pieturvietas, utt.)</t>
  </si>
  <si>
    <t>Ielu sarkano līniju, inženierkomunikāciju un visu būvasu, būvju uzmērīšana un nospraušana dabā</t>
  </si>
  <si>
    <t>Atsevišķi stāvošu koku zāģēšana, koksnes un celmu demontāža, transports uz būvuzņēmēja atbērtni</t>
  </si>
  <si>
    <t>Krūmu un koku jaunaudžu ar d&lt;5 -10 cm ciršana (izzāģēšana), sakņu demontāža un transports uz bvūvuņēmēja atbērtni (aprēķins pēc zaru vainaga)</t>
  </si>
  <si>
    <t>Augsnes virskārtas norakšana un transports uz atbērtni, vai izmantošana piebērumu izbūvei zem zālāju teritorijām (apjoms precizējams būvdarbu laikā )</t>
  </si>
  <si>
    <t>Ceļa segas ierakumu izbūve visā objektā kopā ceļiem, nomalēm un zālāju teritorijām, paredzot transportu uz būvuzņēmēja atbērtni (materiāla apjoms precizējams darba gaitā, atbilstoši objektā noraktajam grunts materiālam). Max., ierakuma dziļums 1m.</t>
  </si>
  <si>
    <t>Ceļa segas ierakumu izbūve visā objektā kopā ceļiem, nomalēm un zālāju teritorijām, paredzot atkārtotu pielietošanu objektā, uzbērumu būvniecībā (materiāla apjoms precizējams darba gaitā, atbilstoši objektā noraktajam grunts materiālam). Max., ierakuma dziļums 1m.</t>
  </si>
  <si>
    <t>Ceļa trases izlīdzināšana, planēšana un sablietēšana pirms uzbēruma vai segas konstrukcijas  būvniecības darbiem</t>
  </si>
  <si>
    <t>Esošu ceļa zīmju demontāža, uzglabāšana un izbūve atkārtoti objektā, vai transports uz būvuzņēmēja atbērtni (precizējams darba gaitā, visas ceļazīmes kuras izmantojamas atkārtoti ir uzstādāmas atpakaļ objektā)</t>
  </si>
  <si>
    <t>Esošu ceļa zīmju statu demontāžauzglabāšana un izbūve atkārtoti objektā, vai transports uz būvuzņēmēja atbērtni (precizējams darba gaitā, visi stati kuri izmantojami atkārtoti ir uzstādāmi atpakaļ objektā)</t>
  </si>
  <si>
    <t>Esošu būvgružu, atkritumu savākšana un transports uz būvuzņēmēja atbērtni</t>
  </si>
  <si>
    <t>Esošu komunikāciju aku vāku pacelšana līdz projektā norādītajām augstumatzīmēm. Atjaunošana būvdarbu robežās (darbs ietver esošo aku apsekošanu, atjaunošanu, tīrīšanu, labiekārtošanu,  augstumatzīmju korekciju atbilstoši projektētaiem augstumiem) apjoms precizējams darba gaitā pēc apsekošanas objektā uz būvdarbu brīdi</t>
  </si>
  <si>
    <t>kompl.</t>
  </si>
  <si>
    <r>
      <t>m</t>
    </r>
    <r>
      <rPr>
        <i/>
        <vertAlign val="superscript"/>
        <sz val="9"/>
        <rFont val="Arial"/>
        <family val="2"/>
      </rPr>
      <t>2</t>
    </r>
  </si>
  <si>
    <r>
      <t>m</t>
    </r>
    <r>
      <rPr>
        <i/>
        <vertAlign val="superscript"/>
        <sz val="9"/>
        <rFont val="Arial"/>
        <family val="2"/>
      </rPr>
      <t>3</t>
    </r>
  </si>
  <si>
    <t>CEĻU DAĻAS BŪVNIECĪBAS DARBI</t>
  </si>
  <si>
    <t>Zemes klātnes uzbēruma būvniecība (no objektā noraktā grunts materiāla un pievestā materiāla)</t>
  </si>
  <si>
    <t>Ovālteknes rakšana, profilēšana grunti aizvedot uz būvuzņēmēja atbērtni</t>
  </si>
  <si>
    <t xml:space="preserve">Betona apmale (BR 100.30.15) uz iepriekš sagatavota pamata </t>
  </si>
  <si>
    <t>Betona apmale (BR 100.22.15) uz iepriekš sagatavota pamata</t>
  </si>
  <si>
    <t>Betona apmale (BR 100.20.8) uz iepriekš sagatavota pamata</t>
  </si>
  <si>
    <t xml:space="preserve">Betona apmale (BR 100.30/22.15 KR) uz iepriekš sagatavota pamata </t>
  </si>
  <si>
    <t xml:space="preserve">Betona apmale (BR 100.30/22.15 L) uz iepriekš sagatavota pamata </t>
  </si>
  <si>
    <t xml:space="preserve">Vājstrāvas, ārējie tīkli </t>
  </si>
  <si>
    <t>Caurumu 76-110mm urbšana grīdā, sienā līdz 2.5m augstumā</t>
  </si>
  <si>
    <t>Tranšejas rakšana un aizbēršana platumā līdz 0.5m apdzīvotā vietā</t>
  </si>
  <si>
    <t>Tranšejas rakšana un aizbēršana platumā līdz 0.3m ar rokām</t>
  </si>
  <si>
    <t xml:space="preserve">Kabeļu kanalizācijas cauruļu ieguldīšana tranšejā   </t>
  </si>
  <si>
    <t>Kabeļu akas PEH uzstādīšana, plastmasas KKC2 uzstādīšana</t>
  </si>
  <si>
    <t>Esošo kabeļu aku tīrīšana</t>
  </si>
  <si>
    <t>Izpilddokumentācija tranšeja, kabeļu kanalizācija</t>
  </si>
  <si>
    <t>Telekomunikāciju tīklu izpilddokumentācijas izgatavošana (vaļēja tranšeja) ja trases garums līdz 0.1km</t>
  </si>
  <si>
    <t>Pieņemšanas testēšana un mērījumi; 1. šķiedra</t>
  </si>
  <si>
    <t>šķiedra</t>
  </si>
  <si>
    <t>Caurumu 76-110mm urbšana grīdā, sienā 2.51-6.5m augstumā</t>
  </si>
  <si>
    <t>Kabeļu kanalizācijas caurejamības pārbaude (buksiera ievilkšana kabeļu kanalizācijā)</t>
  </si>
  <si>
    <t>Kabeļu 1-36 mm diametrā ieguldīšana kabeļu kanalizācijā</t>
  </si>
  <si>
    <t>Kabeļu 1-36 mm diametrā ieguldīšana brīvā, jaunizbūvētā kabeļu kanalizācijā</t>
  </si>
  <si>
    <t>Uzmavas uzstādīšana un 2 optisko kabeļu iestrāde uzmavā (FOSC400 tipa uzmava)</t>
  </si>
  <si>
    <t>uzmava</t>
  </si>
  <si>
    <t>Optiskā kabeļa šķiedru metināšana,  montāžas kvalitātes kontrole pēc montāžas pabeigšanas (jaunieguldīts kabelis) 1. šķiedra</t>
  </si>
  <si>
    <t>metinājums</t>
  </si>
  <si>
    <t>Optiskā kabeļa šķiedru metināšana,  montāžas kvalitātes kontrole pēc montāžas pabeigšanas (jaunieguldīts kabelis) katra nākošā šķiedra</t>
  </si>
  <si>
    <t>SIA "LATTELECOM" TĪKLI</t>
  </si>
  <si>
    <t>SIA "BALTCOM" TĪKLI (MĀRUPES DAĻA)</t>
  </si>
  <si>
    <t>SIA "BALTCOM" TĪKLI (RĪGAS DAĻA)</t>
  </si>
  <si>
    <t>Telekomunikāciju tīklu izpilddokumentācijas izgatavošana (vaļēja tranšeja) ja trases garums līdz 0.5km</t>
  </si>
  <si>
    <t>Elektroapgāde, ārējie tīkli</t>
  </si>
  <si>
    <t>ELEKTROAPGĀDE</t>
  </si>
  <si>
    <t>Tranšejas rakšana un aizbēršana trīs līdz četru kabeļu (caurules) gūldīšanai 1m dziļumā ar rokām</t>
  </si>
  <si>
    <t>Kabeļu aizsargcaurules d=125 līdz 160 mm ieguldīšana gatavā tranšejā</t>
  </si>
  <si>
    <t>Kabeļa signāllenta</t>
  </si>
  <si>
    <t>Caurule d110mm PE gludā 1250N</t>
  </si>
  <si>
    <t>APGAISMOJUMS</t>
  </si>
  <si>
    <t>Kabelis NYY-4x16</t>
  </si>
  <si>
    <t>Kabelis NYM-J-3x1.5</t>
  </si>
  <si>
    <t>Caurule d=50mm, gofrētā</t>
  </si>
  <si>
    <t>Caurule d=20mm</t>
  </si>
  <si>
    <t>Kabeļa gala apdare EPKT-0015</t>
  </si>
  <si>
    <t>Apgaismošanas balsts (h=8m) ar armatūru (150W)</t>
  </si>
  <si>
    <t>Automāts balstā; 1-fāzu B10A</t>
  </si>
  <si>
    <t>Sadalne balstā</t>
  </si>
  <si>
    <t>Caurule d=110mm, 1250N, gludā</t>
  </si>
  <si>
    <t>Signāllenta</t>
  </si>
  <si>
    <t>Stiprinājumi un palīgmateriāli</t>
  </si>
  <si>
    <t>Darbu izmaksas</t>
  </si>
  <si>
    <t>Materiālu izmaksas</t>
  </si>
  <si>
    <t>kg</t>
  </si>
  <si>
    <t>Montāžas izmaksas</t>
  </si>
  <si>
    <t>Asfaltbetona dilumkārtas SMA 11, SIII izbūve 4cm biezumā</t>
  </si>
  <si>
    <t>Asfaltbetona saistes kārtas AC 16 base/bin, SIII izbūve 6cm biezumā</t>
  </si>
  <si>
    <t xml:space="preserve">Pamata izbūve no minerālmateriāla maisīj. 0/45, h=15cm
</t>
  </si>
  <si>
    <t>Pamata izbūve no minerālmateriāla maisīj. 0/63, h=20cm</t>
  </si>
  <si>
    <t>Salizturīgās kārtas būvniecība 35 cm biezumā, Kf&gt;1m/dnn</t>
  </si>
  <si>
    <t>Minerālmateriālu maisījums nomaļu uzpildei un pārejas posmiem Daibes ielas krustojumā h=10cm, fr. 0,0-32 mm</t>
  </si>
  <si>
    <t>SEGAS KONSTRUKCIJAS TIPA IZBŪVES DARBI IETVEI</t>
  </si>
  <si>
    <t>Betona brugakmens izbūve 6cm biezumā</t>
  </si>
  <si>
    <t>Dolomīta izsiju izlīdzinošais slānis</t>
  </si>
  <si>
    <t xml:space="preserve">Pamata izbūve no minerālmateriāla maisīj. 0/32, h=15cm
</t>
  </si>
  <si>
    <t>Salizturīgās kārtas būvniecība 30 cm biezumā, Kf&gt;1m/dnn</t>
  </si>
  <si>
    <t>PĀRĒJIE BRAUKTUVES UN KONSTRUKCIJU IZBŪVES DARBI</t>
  </si>
  <si>
    <t>SATIKSMES ORGANIZĀCIJAS DARBI</t>
  </si>
  <si>
    <t>Ceļa zīmju piegāde un uzstādīšana, ieskaitot stiprinājumus</t>
  </si>
  <si>
    <t>Ceļa zīmju cinkotu metāla balstu uzstādīšana nostiprinot B15 betonā</t>
  </si>
  <si>
    <t>Horizontālo līniju krāsošana ar termopl. materiālu, ar mehānismiem</t>
  </si>
  <si>
    <t>Esošu koku zaru vainagu apzāģēšana un apkopšana ielas sarkano līniju robežās, nodrošinot satiksmes brīvtelpu un augu vainagu apkopi</t>
  </si>
  <si>
    <t>Būvdarbu zonā uzraktās teritorijas planēšana līdzināšana un sagatavošana augsnes sēklu maisījuma iestrādei</t>
  </si>
  <si>
    <t>Augsnes un daudzgadīga zālāja sēklu maisījuma izbūve zālāja teritorijām, h=15.0 cm</t>
  </si>
  <si>
    <t>Objekta uzmērīšana digitālā formā pēc darbu pabeigšanas, izpilduzmērījumu izstrāde</t>
  </si>
  <si>
    <t>TERITORIJAS LABIEKĀRTOŠANAS UN SAKOPŠANAS DARBI</t>
  </si>
  <si>
    <t xml:space="preserve">Pieņemšanas testēšana un profilaktiskie mērījumi; katra nākošā šķiedra </t>
  </si>
  <si>
    <t>Lielās ielas rekonstrukcija posmā no Daibes ielas līdz K.Ulmaņa gatvei</t>
  </si>
  <si>
    <t>Finanšu piedāvājums iepirkumā
"Lielās ielas rekonstrukcija posmā no Daibes ielas līdz K.Ulmaņa gatvei",
identifikācijas Nr. MND 2015/45,
I kārtā</t>
  </si>
  <si>
    <t>Finanšu piedāvājums iepirkumā
"Lielās ielas rekonstrukcija posmā no Daibes ielas līdz K.Ulmaņa gatvei",
identifikācijas Nr. MND 2015/45,
II kārtā</t>
  </si>
  <si>
    <t>Finanšu piedāvājums iepirkumā
"Lielās ielas rekonstrukcija posmā no Daibes ielas līdz K.Ulmaņa gatvei",
identifikācijas Nr. MND 2015/45,
III kārtā</t>
  </si>
  <si>
    <t>ELT daļa</t>
  </si>
  <si>
    <t>3. KĀRTA</t>
  </si>
  <si>
    <t>Plastmasas PP gludsienu  sadzīves kanalizācijas cauruļvada izbūve, iebūves klase T8;  H…2,0m</t>
  </si>
  <si>
    <t>Plastmasas PP gludsienu  sadzīves kanalizācijas cauruļvada izbūve, iebūves klase T8;  H…2,5m</t>
  </si>
  <si>
    <t>Plastmasas PP gludsienu  sadzīves kanalizācijas cauruļvada izbūve, iebūves klase T8;  H…3,0m</t>
  </si>
  <si>
    <t>Drenējošas smilts slāņa izbūve zem ovālteknes (min. biezums 20 cm)</t>
  </si>
  <si>
    <t>Ietves segas ierakumu izbūvi un zālāju teritorijām, paredzot transportu uz būvuzņēmēja atbērtni (materiāla apjoms precizējams darba gaitā, atbilstoši objektā noraktajam grunts materiālam). Max., ierakuma dziļums 0,5 m.</t>
  </si>
  <si>
    <t>Zemes klātnes uzbēruma būvniecība (no pievestā materiāla)</t>
  </si>
  <si>
    <t>SEGAS KONSTRUKCIJAS TIPA IZBŪVES DARBI BRAUKTUVEI</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</si>
</sst>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0"/>
    <numFmt numFmtId="179" formatCode="0.00000"/>
    <numFmt numFmtId="180" formatCode="0.0000"/>
    <numFmt numFmtId="181" formatCode="0.000"/>
    <numFmt numFmtId="182" formatCode="0.0%"/>
    <numFmt numFmtId="183" formatCode="0.0"/>
    <numFmt numFmtId="184" formatCode="00000"/>
    <numFmt numFmtId="185" formatCode="#,##0.000"/>
    <numFmt numFmtId="186" formatCode="#,##0.0000"/>
    <numFmt numFmtId="187" formatCode="#,##0.0"/>
    <numFmt numFmtId="188" formatCode="yyyy\.mm\.dd\.;@"/>
    <numFmt numFmtId="189" formatCode="0.00;[Red]0.00"/>
    <numFmt numFmtId="190" formatCode="#,##0.00_ ;\-#,##0.00\ "/>
    <numFmt numFmtId="191" formatCode="0;[Red]0"/>
    <numFmt numFmtId="192" formatCode="[$-426]dddd\,\ yyyy&quot;. gada &quot;d\.\ mmmm"/>
    <numFmt numFmtId="193" formatCode="&quot;Yes&quot;;&quot;Yes&quot;;&quot;No&quot;"/>
    <numFmt numFmtId="194" formatCode="&quot;True&quot;;&quot;True&quot;;&quot;False&quot;"/>
    <numFmt numFmtId="195" formatCode="&quot;On&quot;;&quot;On&quot;;&quot;Off&quot;"/>
    <numFmt numFmtId="196" formatCode="[$€-2]\ #,##0.00_);[Red]\([$€-2]\ #,##0.00\)"/>
  </numFmts>
  <fonts count="50">
    <font>
      <sz val="11"/>
      <color indexed="8"/>
      <name val="Calibri"/>
      <family val="2"/>
    </font>
    <font>
      <sz val="10"/>
      <name val="Arial"/>
      <family val="0"/>
    </font>
    <font>
      <b/>
      <sz val="9"/>
      <name val="Arial"/>
      <family val="2"/>
    </font>
    <font>
      <sz val="9"/>
      <name val="Arial"/>
      <family val="2"/>
    </font>
    <font>
      <b/>
      <sz val="10"/>
      <name val="Arial"/>
      <family val="2"/>
    </font>
    <font>
      <b/>
      <sz val="8"/>
      <name val="Arial"/>
      <family val="2"/>
    </font>
    <font>
      <b/>
      <sz val="11"/>
      <name val="Time New Roman"/>
      <family val="0"/>
    </font>
    <font>
      <sz val="10"/>
      <name val="Helv"/>
      <family val="0"/>
    </font>
    <font>
      <b/>
      <i/>
      <sz val="10"/>
      <name val="Arial"/>
      <family val="2"/>
    </font>
    <font>
      <b/>
      <i/>
      <sz val="11"/>
      <name val="Arial"/>
      <family val="2"/>
    </font>
    <font>
      <sz val="11"/>
      <name val="Arial"/>
      <family val="2"/>
    </font>
    <font>
      <sz val="8"/>
      <name val="Arial"/>
      <family val="2"/>
    </font>
    <font>
      <sz val="12"/>
      <name val="Arial"/>
      <family val="2"/>
    </font>
    <font>
      <b/>
      <sz val="10"/>
      <name val="Arial Narrow"/>
      <family val="2"/>
    </font>
    <font>
      <i/>
      <sz val="9"/>
      <name val="Arial"/>
      <family val="2"/>
    </font>
    <font>
      <i/>
      <vertAlign val="super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3">
    <xf numFmtId="0" fontId="0" fillId="0" borderId="0" xfId="0" applyAlignment="1">
      <alignment/>
    </xf>
    <xf numFmtId="4" fontId="3" fillId="0" borderId="10" xfId="0" applyNumberFormat="1" applyFont="1" applyFill="1" applyBorder="1" applyAlignment="1">
      <alignment horizontal="center" vertical="center"/>
    </xf>
    <xf numFmtId="0" fontId="1" fillId="0" borderId="0" xfId="57" applyFont="1" applyFill="1" applyAlignment="1">
      <alignment vertical="center"/>
      <protection/>
    </xf>
    <xf numFmtId="0" fontId="1" fillId="0" borderId="0" xfId="0" applyFont="1" applyFill="1" applyAlignment="1">
      <alignment vertical="center"/>
    </xf>
    <xf numFmtId="4" fontId="3" fillId="0" borderId="10" xfId="0" applyNumberFormat="1" applyFont="1" applyFill="1" applyBorder="1" applyAlignment="1">
      <alignment horizontal="right" vertical="center"/>
    </xf>
    <xf numFmtId="4" fontId="1" fillId="0" borderId="0" xfId="57" applyNumberFormat="1" applyFont="1" applyFill="1" applyAlignment="1">
      <alignment vertical="center"/>
      <protection/>
    </xf>
    <xf numFmtId="0" fontId="2" fillId="33" borderId="11" xfId="57" applyFont="1" applyFill="1" applyBorder="1" applyAlignment="1">
      <alignment vertical="center" wrapText="1"/>
      <protection/>
    </xf>
    <xf numFmtId="0" fontId="2" fillId="33" borderId="11" xfId="57" applyFont="1" applyFill="1" applyBorder="1" applyAlignment="1">
      <alignment vertical="center"/>
      <protection/>
    </xf>
    <xf numFmtId="2" fontId="2" fillId="33" borderId="11" xfId="57" applyNumberFormat="1" applyFont="1" applyFill="1" applyBorder="1" applyAlignment="1">
      <alignment vertical="center"/>
      <protection/>
    </xf>
    <xf numFmtId="4" fontId="2" fillId="33" borderId="11" xfId="57" applyNumberFormat="1" applyFont="1" applyFill="1" applyBorder="1" applyAlignment="1">
      <alignment vertical="center" wrapText="1"/>
      <protection/>
    </xf>
    <xf numFmtId="0" fontId="8" fillId="0" borderId="0" xfId="68" applyFont="1" applyBorder="1" applyAlignment="1">
      <alignment horizontal="left"/>
      <protection/>
    </xf>
    <xf numFmtId="188" fontId="8" fillId="0" borderId="0" xfId="68" applyNumberFormat="1" applyFont="1" applyBorder="1" applyAlignment="1">
      <alignment horizontal="center" vertical="center" wrapText="1"/>
      <protection/>
    </xf>
    <xf numFmtId="191" fontId="9" fillId="0" borderId="0" xfId="56" applyNumberFormat="1" applyFont="1" applyFill="1" applyBorder="1" applyAlignment="1">
      <alignment horizontal="center" vertical="center"/>
      <protection/>
    </xf>
    <xf numFmtId="191" fontId="9" fillId="0" borderId="0" xfId="56" applyNumberFormat="1" applyFont="1" applyFill="1" applyBorder="1" applyAlignment="1">
      <alignment horizontal="right" vertical="center"/>
      <protection/>
    </xf>
    <xf numFmtId="189" fontId="9" fillId="0" borderId="0" xfId="56" applyNumberFormat="1" applyFont="1" applyFill="1" applyBorder="1" applyAlignment="1">
      <alignment horizontal="center" vertical="center"/>
      <protection/>
    </xf>
    <xf numFmtId="0" fontId="10" fillId="0" borderId="0" xfId="56" applyFont="1" applyFill="1" applyAlignment="1">
      <alignment horizontal="left" vertical="center"/>
      <protection/>
    </xf>
    <xf numFmtId="189" fontId="10" fillId="0" borderId="12" xfId="56" applyNumberFormat="1" applyFont="1" applyFill="1" applyBorder="1" applyAlignment="1">
      <alignment horizontal="center" vertical="center"/>
      <protection/>
    </xf>
    <xf numFmtId="0" fontId="3" fillId="0" borderId="0" xfId="56" applyFont="1" applyFill="1" applyAlignment="1">
      <alignment horizontal="center" vertical="center"/>
      <protection/>
    </xf>
    <xf numFmtId="189" fontId="11" fillId="0" borderId="0" xfId="56" applyNumberFormat="1" applyFont="1" applyFill="1" applyAlignment="1">
      <alignment horizontal="center" vertical="center"/>
      <protection/>
    </xf>
    <xf numFmtId="0" fontId="1" fillId="0" borderId="0" xfId="56" applyFont="1" applyFill="1" applyAlignment="1">
      <alignment horizontal="center" vertical="center"/>
      <protection/>
    </xf>
    <xf numFmtId="0" fontId="1" fillId="0" borderId="0" xfId="56" applyFont="1" applyFill="1">
      <alignment/>
      <protection/>
    </xf>
    <xf numFmtId="4" fontId="1" fillId="0" borderId="10" xfId="68" applyNumberFormat="1" applyFont="1" applyBorder="1" applyAlignment="1">
      <alignment horizontal="center" vertical="center" wrapText="1"/>
      <protection/>
    </xf>
    <xf numFmtId="189" fontId="1" fillId="0" borderId="10" xfId="68" applyNumberFormat="1" applyFont="1" applyBorder="1" applyAlignment="1">
      <alignment horizontal="center" vertical="center" wrapText="1"/>
      <protection/>
    </xf>
    <xf numFmtId="190" fontId="1" fillId="0" borderId="10" xfId="68" applyNumberFormat="1" applyFont="1" applyBorder="1" applyAlignment="1">
      <alignment horizontal="center" vertical="center" wrapText="1"/>
      <protection/>
    </xf>
    <xf numFmtId="188" fontId="4" fillId="0" borderId="10" xfId="68" applyNumberFormat="1" applyFont="1" applyBorder="1" applyAlignment="1">
      <alignment horizontal="center" vertical="center" wrapText="1"/>
      <protection/>
    </xf>
    <xf numFmtId="0" fontId="13" fillId="0" borderId="10" xfId="0" applyFont="1" applyFill="1" applyBorder="1" applyAlignment="1">
      <alignment wrapText="1"/>
    </xf>
    <xf numFmtId="0" fontId="13" fillId="0" borderId="10" xfId="0" applyFont="1" applyFill="1" applyBorder="1" applyAlignment="1">
      <alignment horizontal="center" wrapText="1"/>
    </xf>
    <xf numFmtId="0" fontId="2" fillId="33" borderId="11" xfId="57" applyFont="1" applyFill="1" applyBorder="1" applyAlignment="1">
      <alignment horizontal="center" vertical="center" wrapText="1"/>
      <protection/>
    </xf>
    <xf numFmtId="4" fontId="11" fillId="0" borderId="10" xfId="63" applyNumberFormat="1" applyFont="1" applyFill="1" applyBorder="1" applyAlignment="1">
      <alignment horizontal="center"/>
      <protection/>
    </xf>
    <xf numFmtId="4" fontId="3" fillId="0" borderId="10" xfId="57" applyNumberFormat="1" applyFont="1" applyFill="1" applyBorder="1" applyAlignment="1">
      <alignment horizontal="right" vertical="center"/>
      <protection/>
    </xf>
    <xf numFmtId="0" fontId="1" fillId="0" borderId="10" xfId="0" applyFont="1" applyFill="1" applyBorder="1" applyAlignment="1">
      <alignment vertical="center"/>
    </xf>
    <xf numFmtId="1" fontId="11" fillId="0" borderId="10" xfId="0" applyNumberFormat="1" applyFont="1" applyFill="1" applyBorder="1" applyAlignment="1">
      <alignment horizontal="center" vertical="center"/>
    </xf>
    <xf numFmtId="2" fontId="3" fillId="0" borderId="10" xfId="0" applyNumberFormat="1" applyFont="1" applyFill="1" applyBorder="1" applyAlignment="1">
      <alignment horizontal="left" vertical="center" wrapText="1"/>
    </xf>
    <xf numFmtId="2" fontId="3" fillId="0" borderId="10" xfId="0" applyNumberFormat="1" applyFont="1" applyFill="1" applyBorder="1" applyAlignment="1">
      <alignment horizontal="center" vertical="center"/>
    </xf>
    <xf numFmtId="0" fontId="1" fillId="0" borderId="10" xfId="57" applyFont="1" applyFill="1" applyBorder="1" applyAlignment="1">
      <alignment vertical="center"/>
      <protection/>
    </xf>
    <xf numFmtId="0" fontId="5" fillId="0" borderId="10" xfId="63" applyFont="1" applyFill="1" applyBorder="1" applyAlignment="1">
      <alignment horizontal="center" wrapText="1"/>
      <protection/>
    </xf>
    <xf numFmtId="4"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14"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69" applyFont="1" applyFill="1" applyBorder="1" applyAlignment="1">
      <alignment horizontal="left" vertical="center" wrapText="1"/>
      <protection/>
    </xf>
    <xf numFmtId="0" fontId="3" fillId="0" borderId="10" xfId="71" applyFont="1" applyFill="1" applyBorder="1" applyAlignment="1">
      <alignment vertical="center" wrapText="1"/>
      <protection/>
    </xf>
    <xf numFmtId="0" fontId="3" fillId="34" borderId="10" xfId="69" applyFont="1" applyFill="1" applyBorder="1" applyAlignment="1">
      <alignment horizontal="center" vertical="center"/>
      <protection/>
    </xf>
    <xf numFmtId="2" fontId="2" fillId="34" borderId="10" xfId="70" applyNumberFormat="1" applyFont="1" applyFill="1" applyBorder="1" applyAlignment="1">
      <alignment horizontal="center" vertical="center"/>
      <protection/>
    </xf>
    <xf numFmtId="0" fontId="3" fillId="0" borderId="10" xfId="60" applyFont="1" applyFill="1" applyBorder="1" applyAlignment="1" applyProtection="1">
      <alignment horizontal="center" vertical="center" wrapText="1"/>
      <protection/>
    </xf>
    <xf numFmtId="0" fontId="2" fillId="0" borderId="13" xfId="0" applyFont="1" applyFill="1" applyBorder="1" applyAlignment="1">
      <alignment horizontal="centerContinuous" vertical="center"/>
    </xf>
    <xf numFmtId="0" fontId="2" fillId="0" borderId="10" xfId="0" applyFont="1" applyFill="1" applyBorder="1" applyAlignment="1">
      <alignment vertical="top"/>
    </xf>
    <xf numFmtId="0" fontId="3" fillId="35" borderId="14" xfId="64" applyFont="1" applyFill="1" applyBorder="1" applyAlignment="1">
      <alignment horizontal="left" vertical="center" wrapText="1"/>
      <protection/>
    </xf>
    <xf numFmtId="0" fontId="3" fillId="0" borderId="14" xfId="65" applyFont="1" applyFill="1" applyBorder="1" applyAlignment="1">
      <alignment horizontal="left" vertical="center" wrapText="1"/>
      <protection/>
    </xf>
    <xf numFmtId="0" fontId="3" fillId="0" borderId="14" xfId="66" applyFont="1" applyFill="1" applyBorder="1" applyAlignment="1">
      <alignment horizontal="left" vertical="center" wrapText="1"/>
      <protection/>
    </xf>
    <xf numFmtId="0" fontId="3" fillId="0" borderId="10" xfId="69" applyFont="1" applyFill="1" applyBorder="1" applyAlignment="1">
      <alignment horizontal="center" vertical="center"/>
      <protection/>
    </xf>
    <xf numFmtId="0" fontId="3" fillId="0" borderId="14" xfId="67" applyFont="1" applyFill="1" applyBorder="1" applyAlignment="1">
      <alignment horizontal="left" vertical="center" wrapText="1"/>
      <protection/>
    </xf>
    <xf numFmtId="0" fontId="3" fillId="34" borderId="10" xfId="71" applyFont="1" applyFill="1" applyBorder="1" applyAlignment="1">
      <alignment vertical="center" wrapText="1"/>
      <protection/>
    </xf>
    <xf numFmtId="0" fontId="3" fillId="0" borderId="10" xfId="60" applyFont="1" applyFill="1" applyBorder="1" applyAlignment="1" applyProtection="1">
      <alignment horizontal="left" vertical="center" wrapText="1"/>
      <protection/>
    </xf>
    <xf numFmtId="0" fontId="4" fillId="0" borderId="15" xfId="68" applyFont="1" applyBorder="1" applyAlignment="1">
      <alignment vertical="center"/>
      <protection/>
    </xf>
    <xf numFmtId="0" fontId="1" fillId="0" borderId="13" xfId="68" applyFont="1" applyBorder="1" applyAlignment="1">
      <alignment/>
      <protection/>
    </xf>
    <xf numFmtId="0" fontId="1" fillId="0" borderId="15" xfId="68" applyFont="1" applyBorder="1" applyAlignment="1">
      <alignment/>
      <protection/>
    </xf>
    <xf numFmtId="0" fontId="1" fillId="0" borderId="13" xfId="68" applyFont="1" applyBorder="1" applyAlignment="1">
      <alignment vertical="center" wrapText="1"/>
      <protection/>
    </xf>
    <xf numFmtId="0" fontId="3" fillId="0" borderId="10" xfId="69" applyFont="1" applyFill="1" applyBorder="1" applyAlignment="1">
      <alignment horizontal="left" vertical="center" wrapText="1"/>
      <protection/>
    </xf>
    <xf numFmtId="0" fontId="3" fillId="34" borderId="10" xfId="69" applyFont="1" applyFill="1" applyBorder="1" applyAlignment="1">
      <alignment horizontal="center" vertical="center"/>
      <protection/>
    </xf>
    <xf numFmtId="0" fontId="3" fillId="0" borderId="10" xfId="71" applyFont="1" applyFill="1" applyBorder="1" applyAlignment="1">
      <alignment horizontal="left" vertical="top" wrapText="1"/>
      <protection/>
    </xf>
    <xf numFmtId="4" fontId="3" fillId="0" borderId="10" xfId="0" applyNumberFormat="1" applyFont="1" applyFill="1" applyBorder="1" applyAlignment="1">
      <alignment horizontal="right" vertical="center"/>
    </xf>
    <xf numFmtId="0" fontId="2" fillId="0" borderId="10" xfId="57" applyFont="1" applyFill="1" applyBorder="1" applyAlignment="1">
      <alignment horizontal="right" vertical="center"/>
      <protection/>
    </xf>
    <xf numFmtId="0" fontId="12" fillId="0" borderId="0" xfId="57" applyFont="1" applyFill="1" applyAlignment="1">
      <alignment horizontal="center" vertical="center" wrapText="1"/>
      <protection/>
    </xf>
    <xf numFmtId="0" fontId="13" fillId="0" borderId="13"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2" fillId="36" borderId="13"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5" xfId="0" applyFont="1" applyFill="1" applyBorder="1" applyAlignment="1">
      <alignment horizontal="center" vertical="center"/>
    </xf>
    <xf numFmtId="0" fontId="6" fillId="0" borderId="0" xfId="56" applyFont="1" applyFill="1" applyBorder="1" applyAlignment="1">
      <alignment horizontal="center" vertical="center" wrapText="1"/>
      <protection/>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13" xfId="68" applyFont="1" applyBorder="1" applyAlignment="1">
      <alignment horizontal="right"/>
      <protection/>
    </xf>
    <xf numFmtId="0" fontId="1" fillId="0" borderId="15" xfId="68" applyFont="1" applyBorder="1" applyAlignment="1">
      <alignment horizontal="right"/>
      <protection/>
    </xf>
    <xf numFmtId="0" fontId="4" fillId="0" borderId="13" xfId="68" applyFont="1" applyBorder="1" applyAlignment="1">
      <alignment horizontal="center" vertical="center" wrapText="1"/>
      <protection/>
    </xf>
    <xf numFmtId="0" fontId="4" fillId="0" borderId="15" xfId="68" applyFont="1" applyBorder="1" applyAlignment="1">
      <alignment horizontal="center" vertical="center" wrapText="1"/>
      <protection/>
    </xf>
    <xf numFmtId="0" fontId="1" fillId="0" borderId="13" xfId="68" applyFont="1" applyBorder="1" applyAlignment="1">
      <alignment horizontal="left"/>
      <protection/>
    </xf>
    <xf numFmtId="0" fontId="1" fillId="0" borderId="15" xfId="68" applyFont="1" applyBorder="1" applyAlignment="1">
      <alignment horizontal="left"/>
      <protection/>
    </xf>
    <xf numFmtId="0" fontId="1" fillId="0" borderId="13" xfId="68" applyFont="1" applyBorder="1" applyAlignment="1">
      <alignment horizontal="right" vertical="center" wrapText="1"/>
      <protection/>
    </xf>
    <xf numFmtId="0" fontId="1" fillId="0" borderId="15" xfId="68" applyFont="1" applyBorder="1" applyAlignment="1">
      <alignment horizontal="right"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2" xfId="57"/>
    <cellStyle name="Normal 21" xfId="58"/>
    <cellStyle name="Normal 22" xfId="59"/>
    <cellStyle name="Normal 3" xfId="60"/>
    <cellStyle name="Normal 34" xfId="61"/>
    <cellStyle name="Normal 35" xfId="62"/>
    <cellStyle name="Normal 4" xfId="63"/>
    <cellStyle name="Normal 4 3" xfId="64"/>
    <cellStyle name="Normal 4 4" xfId="65"/>
    <cellStyle name="Normal 4 5" xfId="66"/>
    <cellStyle name="Normal 4 6" xfId="67"/>
    <cellStyle name="Normal_Sheet1" xfId="68"/>
    <cellStyle name="Normal_Tame no RDSD_magistrale" xfId="69"/>
    <cellStyle name="Normal_Tame paraugs" xfId="70"/>
    <cellStyle name="Normal_Vestienas un  Pildas ielas" xfId="71"/>
    <cellStyle name="Note" xfId="72"/>
    <cellStyle name="Output" xfId="73"/>
    <cellStyle name="Percent" xfId="74"/>
    <cellStyle name="Title" xfId="75"/>
    <cellStyle name="Total" xfId="76"/>
    <cellStyle name="Warning Text" xfId="77"/>
  </cellStyles>
  <dxfs count="1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1:F99"/>
  <sheetViews>
    <sheetView showZeros="0" tabSelected="1" zoomScalePageLayoutView="115" workbookViewId="0" topLeftCell="A1">
      <selection activeCell="F45" sqref="F45"/>
    </sheetView>
  </sheetViews>
  <sheetFormatPr defaultColWidth="9.00390625" defaultRowHeight="15"/>
  <cols>
    <col min="1" max="1" width="9.00390625" style="2" customWidth="1"/>
    <col min="2" max="2" width="42.7109375" style="2" customWidth="1"/>
    <col min="3" max="3" width="10.421875" style="2" customWidth="1"/>
    <col min="4" max="4" width="9.28125" style="2" customWidth="1"/>
    <col min="5" max="5" width="9.00390625" style="5" customWidth="1"/>
    <col min="6" max="6" width="12.140625" style="2" customWidth="1"/>
    <col min="7" max="16384" width="9.00390625" style="2" customWidth="1"/>
  </cols>
  <sheetData>
    <row r="1" spans="1:6" ht="48.75" customHeight="1">
      <c r="A1" s="64" t="s">
        <v>167</v>
      </c>
      <c r="B1" s="64"/>
      <c r="C1" s="64"/>
      <c r="D1" s="64"/>
      <c r="E1" s="64"/>
      <c r="F1" s="64"/>
    </row>
    <row r="3" spans="1:6" ht="32.25" customHeight="1">
      <c r="A3" s="27" t="s">
        <v>0</v>
      </c>
      <c r="B3" s="7" t="s">
        <v>3</v>
      </c>
      <c r="C3" s="7" t="s">
        <v>1</v>
      </c>
      <c r="D3" s="8" t="s">
        <v>6</v>
      </c>
      <c r="E3" s="9" t="s">
        <v>7</v>
      </c>
      <c r="F3" s="6" t="s">
        <v>8</v>
      </c>
    </row>
    <row r="4" spans="1:6" ht="21" customHeight="1">
      <c r="A4" s="65" t="s">
        <v>73</v>
      </c>
      <c r="B4" s="66"/>
      <c r="C4" s="66"/>
      <c r="D4" s="66"/>
      <c r="E4" s="66"/>
      <c r="F4" s="67"/>
    </row>
    <row r="5" spans="1:6" s="3" customFormat="1" ht="15" customHeight="1">
      <c r="A5" s="68" t="s">
        <v>18</v>
      </c>
      <c r="B5" s="69"/>
      <c r="C5" s="69"/>
      <c r="D5" s="69"/>
      <c r="E5" s="69"/>
      <c r="F5" s="70"/>
    </row>
    <row r="6" spans="1:6" s="3" customFormat="1" ht="12.75">
      <c r="A6" s="30"/>
      <c r="B6" s="26" t="s">
        <v>74</v>
      </c>
      <c r="C6" s="25"/>
      <c r="D6" s="28"/>
      <c r="E6" s="1"/>
      <c r="F6" s="4"/>
    </row>
    <row r="7" spans="1:6" s="3" customFormat="1" ht="24">
      <c r="A7" s="31">
        <v>1</v>
      </c>
      <c r="B7" s="41" t="s">
        <v>75</v>
      </c>
      <c r="C7" s="43" t="s">
        <v>88</v>
      </c>
      <c r="D7" s="37">
        <v>1</v>
      </c>
      <c r="E7" s="1"/>
      <c r="F7" s="4">
        <f>ROUND(D7*E7,2)</f>
        <v>0</v>
      </c>
    </row>
    <row r="8" spans="1:6" s="3" customFormat="1" ht="60">
      <c r="A8" s="31">
        <v>2</v>
      </c>
      <c r="B8" s="41" t="s">
        <v>76</v>
      </c>
      <c r="C8" s="43" t="s">
        <v>88</v>
      </c>
      <c r="D8" s="37">
        <v>1</v>
      </c>
      <c r="E8" s="1"/>
      <c r="F8" s="4">
        <f>ROUND(D8*E8,2)</f>
        <v>0</v>
      </c>
    </row>
    <row r="9" spans="1:6" s="3" customFormat="1" ht="24">
      <c r="A9" s="31">
        <v>3</v>
      </c>
      <c r="B9" s="41" t="s">
        <v>77</v>
      </c>
      <c r="C9" s="43" t="s">
        <v>2</v>
      </c>
      <c r="D9" s="37">
        <v>450</v>
      </c>
      <c r="E9" s="1"/>
      <c r="F9" s="4">
        <f aca="true" t="shared" si="0" ref="F9:F43">ROUND(D9*E9,2)</f>
        <v>0</v>
      </c>
    </row>
    <row r="10" spans="1:6" s="3" customFormat="1" ht="36">
      <c r="A10" s="31">
        <v>4</v>
      </c>
      <c r="B10" s="41" t="s">
        <v>78</v>
      </c>
      <c r="C10" s="43" t="s">
        <v>29</v>
      </c>
      <c r="D10" s="37">
        <v>10</v>
      </c>
      <c r="E10" s="1"/>
      <c r="F10" s="4">
        <f t="shared" si="0"/>
        <v>0</v>
      </c>
    </row>
    <row r="11" spans="1:6" s="3" customFormat="1" ht="36">
      <c r="A11" s="31">
        <v>5</v>
      </c>
      <c r="B11" s="59" t="s">
        <v>79</v>
      </c>
      <c r="C11" s="60" t="s">
        <v>89</v>
      </c>
      <c r="D11" s="37">
        <v>50</v>
      </c>
      <c r="E11" s="1"/>
      <c r="F11" s="4">
        <f t="shared" si="0"/>
        <v>0</v>
      </c>
    </row>
    <row r="12" spans="1:6" s="3" customFormat="1" ht="48">
      <c r="A12" s="31">
        <v>6</v>
      </c>
      <c r="B12" s="41" t="s">
        <v>80</v>
      </c>
      <c r="C12" s="43" t="s">
        <v>90</v>
      </c>
      <c r="D12" s="37">
        <v>1575</v>
      </c>
      <c r="E12" s="1"/>
      <c r="F12" s="4">
        <f t="shared" si="0"/>
        <v>0</v>
      </c>
    </row>
    <row r="13" spans="1:6" s="3" customFormat="1" ht="72">
      <c r="A13" s="31">
        <v>7</v>
      </c>
      <c r="B13" s="41" t="s">
        <v>81</v>
      </c>
      <c r="C13" s="43" t="s">
        <v>90</v>
      </c>
      <c r="D13" s="37">
        <v>1700</v>
      </c>
      <c r="E13" s="1"/>
      <c r="F13" s="4">
        <f t="shared" si="0"/>
        <v>0</v>
      </c>
    </row>
    <row r="14" spans="1:6" s="3" customFormat="1" ht="72">
      <c r="A14" s="31">
        <v>8</v>
      </c>
      <c r="B14" s="41" t="s">
        <v>82</v>
      </c>
      <c r="C14" s="43" t="s">
        <v>90</v>
      </c>
      <c r="D14" s="37">
        <v>550</v>
      </c>
      <c r="E14" s="1"/>
      <c r="F14" s="4">
        <f t="shared" si="0"/>
        <v>0</v>
      </c>
    </row>
    <row r="15" spans="1:6" s="3" customFormat="1" ht="36">
      <c r="A15" s="31">
        <v>9</v>
      </c>
      <c r="B15" s="42" t="s">
        <v>83</v>
      </c>
      <c r="C15" s="43" t="s">
        <v>89</v>
      </c>
      <c r="D15" s="37">
        <v>8790</v>
      </c>
      <c r="E15" s="1"/>
      <c r="F15" s="4">
        <f t="shared" si="0"/>
        <v>0</v>
      </c>
    </row>
    <row r="16" spans="1:6" s="3" customFormat="1" ht="60">
      <c r="A16" s="31">
        <v>10</v>
      </c>
      <c r="B16" s="41" t="s">
        <v>84</v>
      </c>
      <c r="C16" s="43" t="s">
        <v>29</v>
      </c>
      <c r="D16" s="37">
        <v>13</v>
      </c>
      <c r="E16" s="1"/>
      <c r="F16" s="4">
        <f t="shared" si="0"/>
        <v>0</v>
      </c>
    </row>
    <row r="17" spans="1:6" s="3" customFormat="1" ht="60">
      <c r="A17" s="31">
        <v>11</v>
      </c>
      <c r="B17" s="41" t="s">
        <v>85</v>
      </c>
      <c r="C17" s="43" t="s">
        <v>29</v>
      </c>
      <c r="D17" s="37">
        <v>7</v>
      </c>
      <c r="E17" s="1"/>
      <c r="F17" s="4">
        <f t="shared" si="0"/>
        <v>0</v>
      </c>
    </row>
    <row r="18" spans="1:6" s="3" customFormat="1" ht="24">
      <c r="A18" s="31">
        <v>12</v>
      </c>
      <c r="B18" s="41" t="s">
        <v>86</v>
      </c>
      <c r="C18" s="43" t="s">
        <v>90</v>
      </c>
      <c r="D18" s="37">
        <v>10</v>
      </c>
      <c r="E18" s="1"/>
      <c r="F18" s="4">
        <f t="shared" si="0"/>
        <v>0</v>
      </c>
    </row>
    <row r="19" spans="1:6" s="3" customFormat="1" ht="96">
      <c r="A19" s="31">
        <v>13</v>
      </c>
      <c r="B19" s="41" t="s">
        <v>87</v>
      </c>
      <c r="C19" s="43" t="s">
        <v>88</v>
      </c>
      <c r="D19" s="37">
        <v>17</v>
      </c>
      <c r="E19" s="1"/>
      <c r="F19" s="4">
        <f t="shared" si="0"/>
        <v>0</v>
      </c>
    </row>
    <row r="20" spans="1:6" s="3" customFormat="1" ht="12.75">
      <c r="A20" s="31"/>
      <c r="B20" s="26" t="s">
        <v>91</v>
      </c>
      <c r="C20" s="25"/>
      <c r="D20" s="37"/>
      <c r="E20" s="1"/>
      <c r="F20" s="4">
        <f t="shared" si="0"/>
        <v>0</v>
      </c>
    </row>
    <row r="21" spans="1:6" s="3" customFormat="1" ht="24">
      <c r="A21" s="31">
        <v>14</v>
      </c>
      <c r="B21" s="41" t="s">
        <v>92</v>
      </c>
      <c r="C21" s="43" t="s">
        <v>90</v>
      </c>
      <c r="D21" s="37">
        <v>700</v>
      </c>
      <c r="E21" s="1"/>
      <c r="F21" s="4">
        <f t="shared" si="0"/>
        <v>0</v>
      </c>
    </row>
    <row r="22" spans="1:6" s="3" customFormat="1" ht="24">
      <c r="A22" s="31">
        <v>15</v>
      </c>
      <c r="B22" s="41" t="s">
        <v>93</v>
      </c>
      <c r="C22" s="43" t="s">
        <v>2</v>
      </c>
      <c r="D22" s="37">
        <v>700</v>
      </c>
      <c r="E22" s="1"/>
      <c r="F22" s="4">
        <f t="shared" si="0"/>
        <v>0</v>
      </c>
    </row>
    <row r="23" spans="1:6" s="3" customFormat="1" ht="24">
      <c r="A23" s="31">
        <v>16</v>
      </c>
      <c r="B23" s="41" t="s">
        <v>176</v>
      </c>
      <c r="C23" s="43" t="s">
        <v>90</v>
      </c>
      <c r="D23" s="37">
        <v>210</v>
      </c>
      <c r="E23" s="1"/>
      <c r="F23" s="4">
        <f t="shared" si="0"/>
        <v>0</v>
      </c>
    </row>
    <row r="24" spans="1:6" s="3" customFormat="1" ht="24">
      <c r="A24" s="31">
        <v>17</v>
      </c>
      <c r="B24" s="41" t="s">
        <v>94</v>
      </c>
      <c r="C24" s="43" t="s">
        <v>2</v>
      </c>
      <c r="D24" s="37">
        <v>95</v>
      </c>
      <c r="E24" s="1"/>
      <c r="F24" s="4">
        <f t="shared" si="0"/>
        <v>0</v>
      </c>
    </row>
    <row r="25" spans="1:6" s="3" customFormat="1" ht="24">
      <c r="A25" s="31">
        <v>18</v>
      </c>
      <c r="B25" s="41" t="s">
        <v>95</v>
      </c>
      <c r="C25" s="43" t="s">
        <v>2</v>
      </c>
      <c r="D25" s="37">
        <v>15</v>
      </c>
      <c r="E25" s="1"/>
      <c r="F25" s="4">
        <f t="shared" si="0"/>
        <v>0</v>
      </c>
    </row>
    <row r="26" spans="1:6" s="3" customFormat="1" ht="24">
      <c r="A26" s="31">
        <v>19</v>
      </c>
      <c r="B26" s="41" t="s">
        <v>97</v>
      </c>
      <c r="C26" s="43" t="s">
        <v>2</v>
      </c>
      <c r="D26" s="37">
        <v>5</v>
      </c>
      <c r="E26" s="1"/>
      <c r="F26" s="4">
        <f t="shared" si="0"/>
        <v>0</v>
      </c>
    </row>
    <row r="27" spans="1:6" s="3" customFormat="1" ht="24">
      <c r="A27" s="31">
        <v>20</v>
      </c>
      <c r="B27" s="41" t="s">
        <v>98</v>
      </c>
      <c r="C27" s="43" t="s">
        <v>2</v>
      </c>
      <c r="D27" s="37">
        <v>5</v>
      </c>
      <c r="E27" s="1"/>
      <c r="F27" s="4">
        <f t="shared" si="0"/>
        <v>0</v>
      </c>
    </row>
    <row r="28" spans="1:6" s="3" customFormat="1" ht="25.5">
      <c r="A28" s="31"/>
      <c r="B28" s="26" t="s">
        <v>179</v>
      </c>
      <c r="C28" s="43"/>
      <c r="D28" s="37"/>
      <c r="E28" s="1"/>
      <c r="F28" s="4">
        <f t="shared" si="0"/>
        <v>0</v>
      </c>
    </row>
    <row r="29" spans="1:6" s="3" customFormat="1" ht="24">
      <c r="A29" s="31"/>
      <c r="B29" s="48" t="s">
        <v>145</v>
      </c>
      <c r="C29" s="51" t="s">
        <v>89</v>
      </c>
      <c r="D29" s="37">
        <v>2850</v>
      </c>
      <c r="E29" s="1"/>
      <c r="F29" s="4">
        <f t="shared" si="0"/>
        <v>0</v>
      </c>
    </row>
    <row r="30" spans="1:6" s="3" customFormat="1" ht="24">
      <c r="A30" s="31"/>
      <c r="B30" s="49" t="s">
        <v>146</v>
      </c>
      <c r="C30" s="51" t="s">
        <v>89</v>
      </c>
      <c r="D30" s="37">
        <v>2900</v>
      </c>
      <c r="E30" s="1"/>
      <c r="F30" s="4">
        <f t="shared" si="0"/>
        <v>0</v>
      </c>
    </row>
    <row r="31" spans="1:6" s="3" customFormat="1" ht="36">
      <c r="A31" s="31"/>
      <c r="B31" s="42" t="s">
        <v>147</v>
      </c>
      <c r="C31" s="51" t="s">
        <v>89</v>
      </c>
      <c r="D31" s="37">
        <v>3750</v>
      </c>
      <c r="E31" s="1"/>
      <c r="F31" s="4">
        <f t="shared" si="0"/>
        <v>0</v>
      </c>
    </row>
    <row r="32" spans="1:6" s="3" customFormat="1" ht="24">
      <c r="A32" s="31"/>
      <c r="B32" s="50" t="s">
        <v>148</v>
      </c>
      <c r="C32" s="51" t="s">
        <v>89</v>
      </c>
      <c r="D32" s="37">
        <v>3875</v>
      </c>
      <c r="E32" s="1"/>
      <c r="F32" s="4">
        <f t="shared" si="0"/>
        <v>0</v>
      </c>
    </row>
    <row r="33" spans="1:6" s="3" customFormat="1" ht="24">
      <c r="A33" s="31"/>
      <c r="B33" s="42" t="s">
        <v>149</v>
      </c>
      <c r="C33" s="51" t="s">
        <v>90</v>
      </c>
      <c r="D33" s="37">
        <v>1590</v>
      </c>
      <c r="E33" s="1"/>
      <c r="F33" s="4">
        <f t="shared" si="0"/>
        <v>0</v>
      </c>
    </row>
    <row r="34" spans="1:6" s="3" customFormat="1" ht="25.5">
      <c r="A34" s="31"/>
      <c r="B34" s="26" t="s">
        <v>156</v>
      </c>
      <c r="C34" s="33"/>
      <c r="D34" s="37"/>
      <c r="E34" s="1"/>
      <c r="F34" s="4">
        <f t="shared" si="0"/>
        <v>0</v>
      </c>
    </row>
    <row r="35" spans="1:6" s="3" customFormat="1" ht="36">
      <c r="A35" s="31">
        <v>26</v>
      </c>
      <c r="B35" s="42" t="s">
        <v>150</v>
      </c>
      <c r="C35" s="43" t="s">
        <v>89</v>
      </c>
      <c r="D35" s="44">
        <v>820</v>
      </c>
      <c r="E35" s="1"/>
      <c r="F35" s="4">
        <f t="shared" si="0"/>
        <v>0</v>
      </c>
    </row>
    <row r="36" spans="1:6" s="3" customFormat="1" ht="12.75">
      <c r="A36" s="31"/>
      <c r="B36" s="26" t="s">
        <v>157</v>
      </c>
      <c r="C36" s="33"/>
      <c r="D36" s="37"/>
      <c r="E36" s="1"/>
      <c r="F36" s="4">
        <f t="shared" si="0"/>
        <v>0</v>
      </c>
    </row>
    <row r="37" spans="1:6" s="3" customFormat="1" ht="24">
      <c r="A37" s="31">
        <v>31</v>
      </c>
      <c r="B37" s="41" t="s">
        <v>158</v>
      </c>
      <c r="C37" s="43" t="s">
        <v>4</v>
      </c>
      <c r="D37" s="44">
        <v>21</v>
      </c>
      <c r="E37" s="1"/>
      <c r="F37" s="4">
        <f t="shared" si="0"/>
        <v>0</v>
      </c>
    </row>
    <row r="38" spans="1:6" s="3" customFormat="1" ht="24">
      <c r="A38" s="31">
        <v>32</v>
      </c>
      <c r="B38" s="41" t="s">
        <v>159</v>
      </c>
      <c r="C38" s="43" t="s">
        <v>4</v>
      </c>
      <c r="D38" s="44">
        <v>28</v>
      </c>
      <c r="E38" s="1"/>
      <c r="F38" s="4">
        <f t="shared" si="0"/>
        <v>0</v>
      </c>
    </row>
    <row r="39" spans="1:6" s="3" customFormat="1" ht="24">
      <c r="A39" s="31">
        <v>33</v>
      </c>
      <c r="B39" s="52" t="s">
        <v>160</v>
      </c>
      <c r="C39" s="43" t="s">
        <v>89</v>
      </c>
      <c r="D39" s="44">
        <v>56</v>
      </c>
      <c r="E39" s="1"/>
      <c r="F39" s="4">
        <f t="shared" si="0"/>
        <v>0</v>
      </c>
    </row>
    <row r="40" spans="1:6" s="3" customFormat="1" ht="25.5">
      <c r="A40" s="30"/>
      <c r="B40" s="39" t="s">
        <v>165</v>
      </c>
      <c r="C40" s="25"/>
      <c r="D40" s="44"/>
      <c r="E40" s="1"/>
      <c r="F40" s="4">
        <f t="shared" si="0"/>
        <v>0</v>
      </c>
    </row>
    <row r="41" spans="1:6" s="3" customFormat="1" ht="36">
      <c r="A41" s="31">
        <v>34</v>
      </c>
      <c r="B41" s="41" t="s">
        <v>161</v>
      </c>
      <c r="C41" s="43" t="s">
        <v>4</v>
      </c>
      <c r="D41" s="44">
        <v>5</v>
      </c>
      <c r="E41" s="1"/>
      <c r="F41" s="4">
        <f t="shared" si="0"/>
        <v>0</v>
      </c>
    </row>
    <row r="42" spans="1:6" s="3" customFormat="1" ht="36">
      <c r="A42" s="31">
        <v>35</v>
      </c>
      <c r="B42" s="41" t="s">
        <v>162</v>
      </c>
      <c r="C42" s="43" t="s">
        <v>89</v>
      </c>
      <c r="D42" s="44">
        <v>5200</v>
      </c>
      <c r="E42" s="1"/>
      <c r="F42" s="4">
        <f t="shared" si="0"/>
        <v>0</v>
      </c>
    </row>
    <row r="43" spans="1:6" s="3" customFormat="1" ht="24">
      <c r="A43" s="31">
        <v>36</v>
      </c>
      <c r="B43" s="41" t="s">
        <v>163</v>
      </c>
      <c r="C43" s="43" t="s">
        <v>89</v>
      </c>
      <c r="D43" s="44">
        <v>4000</v>
      </c>
      <c r="E43" s="1"/>
      <c r="F43" s="4">
        <f t="shared" si="0"/>
        <v>0</v>
      </c>
    </row>
    <row r="44" spans="1:6" s="3" customFormat="1" ht="24">
      <c r="A44" s="31">
        <v>37</v>
      </c>
      <c r="B44" s="53" t="s">
        <v>164</v>
      </c>
      <c r="C44" s="43" t="s">
        <v>88</v>
      </c>
      <c r="D44" s="44">
        <v>1</v>
      </c>
      <c r="E44" s="1"/>
      <c r="F44" s="4">
        <f>ROUND(D44*E44,2)</f>
        <v>0</v>
      </c>
    </row>
    <row r="45" spans="1:6" s="3" customFormat="1" ht="12.75">
      <c r="A45" s="30"/>
      <c r="B45" s="62" t="s">
        <v>19</v>
      </c>
      <c r="C45" s="62"/>
      <c r="D45" s="62"/>
      <c r="E45" s="62"/>
      <c r="F45" s="4">
        <f>ROUND(SUM(F7:F44),2)</f>
        <v>0</v>
      </c>
    </row>
    <row r="46" spans="1:6" s="3" customFormat="1" ht="12.75">
      <c r="A46" s="30"/>
      <c r="B46" s="62" t="s">
        <v>17</v>
      </c>
      <c r="C46" s="62"/>
      <c r="D46" s="62"/>
      <c r="E46" s="62"/>
      <c r="F46" s="4">
        <f>ROUND(F45*5%,2)</f>
        <v>0</v>
      </c>
    </row>
    <row r="47" spans="1:6" s="3" customFormat="1" ht="12.75">
      <c r="A47" s="30"/>
      <c r="B47" s="63" t="s">
        <v>20</v>
      </c>
      <c r="C47" s="63"/>
      <c r="D47" s="63"/>
      <c r="E47" s="63"/>
      <c r="F47" s="29">
        <f>SUM(F45:F46)</f>
        <v>0</v>
      </c>
    </row>
    <row r="48" spans="1:6" s="3" customFormat="1" ht="12.75">
      <c r="A48" s="30"/>
      <c r="B48" s="63" t="s">
        <v>11</v>
      </c>
      <c r="C48" s="63"/>
      <c r="D48" s="63"/>
      <c r="E48" s="63"/>
      <c r="F48" s="29">
        <f>ROUND(F47*21%,2)</f>
        <v>0</v>
      </c>
    </row>
    <row r="49" spans="1:6" s="3" customFormat="1" ht="12.75">
      <c r="A49" s="30"/>
      <c r="B49" s="63" t="s">
        <v>21</v>
      </c>
      <c r="C49" s="63"/>
      <c r="D49" s="63"/>
      <c r="E49" s="63"/>
      <c r="F49" s="29">
        <f>SUM(F47:F48)</f>
        <v>0</v>
      </c>
    </row>
    <row r="50" spans="1:6" s="3" customFormat="1" ht="15" customHeight="1">
      <c r="A50" s="68" t="s">
        <v>99</v>
      </c>
      <c r="B50" s="69"/>
      <c r="C50" s="69"/>
      <c r="D50" s="69"/>
      <c r="E50" s="69"/>
      <c r="F50" s="70"/>
    </row>
    <row r="51" spans="1:6" s="3" customFormat="1" ht="12.75">
      <c r="A51" s="31"/>
      <c r="B51" s="26" t="s">
        <v>119</v>
      </c>
      <c r="C51" s="33"/>
      <c r="D51" s="37"/>
      <c r="E51" s="1"/>
      <c r="F51" s="4"/>
    </row>
    <row r="52" spans="1:6" s="3" customFormat="1" ht="24">
      <c r="A52" s="31">
        <v>38</v>
      </c>
      <c r="B52" s="54" t="s">
        <v>100</v>
      </c>
      <c r="C52" s="45" t="s">
        <v>25</v>
      </c>
      <c r="D52" s="37">
        <v>4</v>
      </c>
      <c r="E52" s="1"/>
      <c r="F52" s="4">
        <f aca="true" t="shared" si="1" ref="F52:F79">ROUND(D52*E52,2)</f>
        <v>0</v>
      </c>
    </row>
    <row r="53" spans="1:6" s="3" customFormat="1" ht="24">
      <c r="A53" s="31">
        <v>39</v>
      </c>
      <c r="B53" s="54" t="s">
        <v>101</v>
      </c>
      <c r="C53" s="45" t="s">
        <v>2</v>
      </c>
      <c r="D53" s="37">
        <v>35</v>
      </c>
      <c r="E53" s="1"/>
      <c r="F53" s="4">
        <f t="shared" si="1"/>
        <v>0</v>
      </c>
    </row>
    <row r="54" spans="1:6" s="3" customFormat="1" ht="24">
      <c r="A54" s="31">
        <v>40</v>
      </c>
      <c r="B54" s="54" t="s">
        <v>102</v>
      </c>
      <c r="C54" s="45" t="s">
        <v>2</v>
      </c>
      <c r="D54" s="37">
        <v>15</v>
      </c>
      <c r="E54" s="1"/>
      <c r="F54" s="4">
        <f t="shared" si="1"/>
        <v>0</v>
      </c>
    </row>
    <row r="55" spans="1:6" s="3" customFormat="1" ht="12.75">
      <c r="A55" s="31">
        <v>41</v>
      </c>
      <c r="B55" s="54" t="s">
        <v>103</v>
      </c>
      <c r="C55" s="45" t="s">
        <v>2</v>
      </c>
      <c r="D55" s="37">
        <v>50</v>
      </c>
      <c r="E55" s="1"/>
      <c r="F55" s="4">
        <f t="shared" si="1"/>
        <v>0</v>
      </c>
    </row>
    <row r="56" spans="1:6" s="3" customFormat="1" ht="24">
      <c r="A56" s="31">
        <v>42</v>
      </c>
      <c r="B56" s="54" t="s">
        <v>104</v>
      </c>
      <c r="C56" s="45" t="s">
        <v>4</v>
      </c>
      <c r="D56" s="37">
        <v>1</v>
      </c>
      <c r="E56" s="1"/>
      <c r="F56" s="4">
        <f t="shared" si="1"/>
        <v>0</v>
      </c>
    </row>
    <row r="57" spans="1:6" s="3" customFormat="1" ht="12.75">
      <c r="A57" s="31">
        <v>43</v>
      </c>
      <c r="B57" s="54" t="s">
        <v>105</v>
      </c>
      <c r="C57" s="45" t="s">
        <v>4</v>
      </c>
      <c r="D57" s="37">
        <v>1</v>
      </c>
      <c r="E57" s="1"/>
      <c r="F57" s="4">
        <f t="shared" si="1"/>
        <v>0</v>
      </c>
    </row>
    <row r="58" spans="1:6" s="3" customFormat="1" ht="12.75">
      <c r="A58" s="31">
        <v>44</v>
      </c>
      <c r="B58" s="54" t="s">
        <v>106</v>
      </c>
      <c r="C58" s="45" t="s">
        <v>2</v>
      </c>
      <c r="D58" s="37">
        <v>50</v>
      </c>
      <c r="E58" s="1"/>
      <c r="F58" s="4">
        <f t="shared" si="1"/>
        <v>0</v>
      </c>
    </row>
    <row r="59" spans="1:6" s="3" customFormat="1" ht="36">
      <c r="A59" s="31">
        <v>45</v>
      </c>
      <c r="B59" s="54" t="s">
        <v>107</v>
      </c>
      <c r="C59" s="45" t="s">
        <v>22</v>
      </c>
      <c r="D59" s="37">
        <v>1</v>
      </c>
      <c r="E59" s="1"/>
      <c r="F59" s="4">
        <f t="shared" si="1"/>
        <v>0</v>
      </c>
    </row>
    <row r="60" spans="1:6" s="3" customFormat="1" ht="12.75">
      <c r="A60" s="31"/>
      <c r="B60" s="26" t="s">
        <v>120</v>
      </c>
      <c r="C60" s="33"/>
      <c r="D60" s="37"/>
      <c r="E60" s="1"/>
      <c r="F60" s="4"/>
    </row>
    <row r="61" spans="1:6" s="3" customFormat="1" ht="12.75">
      <c r="A61" s="31">
        <v>46</v>
      </c>
      <c r="B61" s="54" t="s">
        <v>108</v>
      </c>
      <c r="C61" s="45" t="s">
        <v>109</v>
      </c>
      <c r="D61" s="37">
        <v>1</v>
      </c>
      <c r="E61" s="1"/>
      <c r="F61" s="4">
        <f t="shared" si="1"/>
        <v>0</v>
      </c>
    </row>
    <row r="62" spans="1:6" s="3" customFormat="1" ht="24">
      <c r="A62" s="31">
        <v>47</v>
      </c>
      <c r="B62" s="54" t="s">
        <v>166</v>
      </c>
      <c r="C62" s="45" t="s">
        <v>109</v>
      </c>
      <c r="D62" s="37">
        <v>47</v>
      </c>
      <c r="E62" s="1"/>
      <c r="F62" s="4">
        <f t="shared" si="1"/>
        <v>0</v>
      </c>
    </row>
    <row r="63" spans="1:6" s="3" customFormat="1" ht="24">
      <c r="A63" s="31">
        <v>48</v>
      </c>
      <c r="B63" s="54" t="s">
        <v>110</v>
      </c>
      <c r="C63" s="45" t="s">
        <v>25</v>
      </c>
      <c r="D63" s="37">
        <v>1</v>
      </c>
      <c r="E63" s="1"/>
      <c r="F63" s="4">
        <f t="shared" si="1"/>
        <v>0</v>
      </c>
    </row>
    <row r="64" spans="1:6" s="3" customFormat="1" ht="24">
      <c r="A64" s="31">
        <v>49</v>
      </c>
      <c r="B64" s="54" t="s">
        <v>101</v>
      </c>
      <c r="C64" s="45" t="s">
        <v>2</v>
      </c>
      <c r="D64" s="37">
        <v>370</v>
      </c>
      <c r="E64" s="1"/>
      <c r="F64" s="4">
        <f t="shared" si="1"/>
        <v>0</v>
      </c>
    </row>
    <row r="65" spans="1:6" s="3" customFormat="1" ht="12.75">
      <c r="A65" s="31">
        <v>50</v>
      </c>
      <c r="B65" s="54" t="s">
        <v>103</v>
      </c>
      <c r="C65" s="45" t="s">
        <v>2</v>
      </c>
      <c r="D65" s="37">
        <v>370</v>
      </c>
      <c r="E65" s="1"/>
      <c r="F65" s="4">
        <f t="shared" si="1"/>
        <v>0</v>
      </c>
    </row>
    <row r="66" spans="1:6" s="3" customFormat="1" ht="24">
      <c r="A66" s="31">
        <v>51</v>
      </c>
      <c r="B66" s="54" t="s">
        <v>104</v>
      </c>
      <c r="C66" s="45" t="s">
        <v>4</v>
      </c>
      <c r="D66" s="37">
        <v>1</v>
      </c>
      <c r="E66" s="1"/>
      <c r="F66" s="4">
        <f t="shared" si="1"/>
        <v>0</v>
      </c>
    </row>
    <row r="67" spans="1:6" s="3" customFormat="1" ht="24">
      <c r="A67" s="31">
        <v>52</v>
      </c>
      <c r="B67" s="54" t="s">
        <v>111</v>
      </c>
      <c r="C67" s="45" t="s">
        <v>2</v>
      </c>
      <c r="D67" s="37">
        <v>600</v>
      </c>
      <c r="E67" s="1"/>
      <c r="F67" s="4">
        <f t="shared" si="1"/>
        <v>0</v>
      </c>
    </row>
    <row r="68" spans="1:6" s="3" customFormat="1" ht="24">
      <c r="A68" s="31">
        <v>53</v>
      </c>
      <c r="B68" s="54" t="s">
        <v>112</v>
      </c>
      <c r="C68" s="45" t="s">
        <v>2</v>
      </c>
      <c r="D68" s="37">
        <v>600</v>
      </c>
      <c r="E68" s="1"/>
      <c r="F68" s="4">
        <f t="shared" si="1"/>
        <v>0</v>
      </c>
    </row>
    <row r="69" spans="1:6" s="3" customFormat="1" ht="24">
      <c r="A69" s="31">
        <v>54</v>
      </c>
      <c r="B69" s="54" t="s">
        <v>113</v>
      </c>
      <c r="C69" s="45" t="s">
        <v>2</v>
      </c>
      <c r="D69" s="37">
        <v>235</v>
      </c>
      <c r="E69" s="1"/>
      <c r="F69" s="4">
        <f t="shared" si="1"/>
        <v>0</v>
      </c>
    </row>
    <row r="70" spans="1:6" s="3" customFormat="1" ht="24">
      <c r="A70" s="31">
        <v>55</v>
      </c>
      <c r="B70" s="54" t="s">
        <v>114</v>
      </c>
      <c r="C70" s="45" t="s">
        <v>115</v>
      </c>
      <c r="D70" s="37">
        <v>2</v>
      </c>
      <c r="E70" s="1"/>
      <c r="F70" s="4">
        <f t="shared" si="1"/>
        <v>0</v>
      </c>
    </row>
    <row r="71" spans="1:6" s="3" customFormat="1" ht="36">
      <c r="A71" s="31">
        <v>56</v>
      </c>
      <c r="B71" s="54" t="s">
        <v>116</v>
      </c>
      <c r="C71" s="45" t="s">
        <v>117</v>
      </c>
      <c r="D71" s="37">
        <v>2</v>
      </c>
      <c r="E71" s="1"/>
      <c r="F71" s="4">
        <f t="shared" si="1"/>
        <v>0</v>
      </c>
    </row>
    <row r="72" spans="1:6" s="3" customFormat="1" ht="36">
      <c r="A72" s="31">
        <v>57</v>
      </c>
      <c r="B72" s="54" t="s">
        <v>118</v>
      </c>
      <c r="C72" s="45" t="s">
        <v>117</v>
      </c>
      <c r="D72" s="37">
        <v>94</v>
      </c>
      <c r="E72" s="1"/>
      <c r="F72" s="4">
        <f t="shared" si="1"/>
        <v>0</v>
      </c>
    </row>
    <row r="73" spans="1:6" s="3" customFormat="1" ht="12.75">
      <c r="A73" s="31"/>
      <c r="B73" s="26" t="s">
        <v>121</v>
      </c>
      <c r="C73" s="33"/>
      <c r="D73" s="37"/>
      <c r="E73" s="1"/>
      <c r="F73" s="4"/>
    </row>
    <row r="74" spans="1:6" s="3" customFormat="1" ht="24">
      <c r="A74" s="31">
        <v>58</v>
      </c>
      <c r="B74" s="54" t="s">
        <v>100</v>
      </c>
      <c r="C74" s="45" t="s">
        <v>25</v>
      </c>
      <c r="D74" s="37">
        <v>1</v>
      </c>
      <c r="E74" s="1"/>
      <c r="F74" s="4">
        <f t="shared" si="1"/>
        <v>0</v>
      </c>
    </row>
    <row r="75" spans="1:6" s="3" customFormat="1" ht="24">
      <c r="A75" s="31">
        <v>59</v>
      </c>
      <c r="B75" s="54" t="s">
        <v>101</v>
      </c>
      <c r="C75" s="45" t="s">
        <v>2</v>
      </c>
      <c r="D75" s="37">
        <v>60</v>
      </c>
      <c r="E75" s="1"/>
      <c r="F75" s="4">
        <f t="shared" si="1"/>
        <v>0</v>
      </c>
    </row>
    <row r="76" spans="1:6" s="3" customFormat="1" ht="24">
      <c r="A76" s="31">
        <v>60</v>
      </c>
      <c r="B76" s="54" t="s">
        <v>102</v>
      </c>
      <c r="C76" s="45" t="s">
        <v>2</v>
      </c>
      <c r="D76" s="37">
        <v>18</v>
      </c>
      <c r="E76" s="1"/>
      <c r="F76" s="4">
        <f t="shared" si="1"/>
        <v>0</v>
      </c>
    </row>
    <row r="77" spans="1:6" s="3" customFormat="1" ht="12.75">
      <c r="A77" s="31">
        <v>61</v>
      </c>
      <c r="B77" s="54" t="s">
        <v>103</v>
      </c>
      <c r="C77" s="45" t="s">
        <v>2</v>
      </c>
      <c r="D77" s="37">
        <v>78</v>
      </c>
      <c r="E77" s="1"/>
      <c r="F77" s="4">
        <f t="shared" si="1"/>
        <v>0</v>
      </c>
    </row>
    <row r="78" spans="1:6" s="3" customFormat="1" ht="24">
      <c r="A78" s="31">
        <v>62</v>
      </c>
      <c r="B78" s="54" t="s">
        <v>104</v>
      </c>
      <c r="C78" s="45" t="s">
        <v>4</v>
      </c>
      <c r="D78" s="37">
        <v>1</v>
      </c>
      <c r="E78" s="1"/>
      <c r="F78" s="4">
        <f t="shared" si="1"/>
        <v>0</v>
      </c>
    </row>
    <row r="79" spans="1:6" s="3" customFormat="1" ht="36">
      <c r="A79" s="31">
        <v>63</v>
      </c>
      <c r="B79" s="54" t="s">
        <v>122</v>
      </c>
      <c r="C79" s="45" t="s">
        <v>22</v>
      </c>
      <c r="D79" s="37">
        <v>1</v>
      </c>
      <c r="E79" s="1"/>
      <c r="F79" s="4">
        <f t="shared" si="1"/>
        <v>0</v>
      </c>
    </row>
    <row r="80" spans="1:6" ht="12.75">
      <c r="A80" s="34"/>
      <c r="B80" s="62" t="s">
        <v>19</v>
      </c>
      <c r="C80" s="62"/>
      <c r="D80" s="62"/>
      <c r="E80" s="62"/>
      <c r="F80" s="4">
        <f>ROUND(SUM(F51:F79),2)</f>
        <v>0</v>
      </c>
    </row>
    <row r="81" spans="1:6" ht="12.75">
      <c r="A81" s="34"/>
      <c r="B81" s="62" t="s">
        <v>17</v>
      </c>
      <c r="C81" s="62"/>
      <c r="D81" s="62"/>
      <c r="E81" s="62"/>
      <c r="F81" s="4">
        <f>ROUND(F80*5%,2)</f>
        <v>0</v>
      </c>
    </row>
    <row r="82" spans="1:6" ht="12.75">
      <c r="A82" s="34"/>
      <c r="B82" s="63" t="s">
        <v>20</v>
      </c>
      <c r="C82" s="63"/>
      <c r="D82" s="63"/>
      <c r="E82" s="63"/>
      <c r="F82" s="29">
        <f>SUM(F80:F81)</f>
        <v>0</v>
      </c>
    </row>
    <row r="83" spans="1:6" ht="12.75">
      <c r="A83" s="34"/>
      <c r="B83" s="63" t="s">
        <v>11</v>
      </c>
      <c r="C83" s="63"/>
      <c r="D83" s="63"/>
      <c r="E83" s="63"/>
      <c r="F83" s="29">
        <f>ROUND(F82*21%,2)</f>
        <v>0</v>
      </c>
    </row>
    <row r="84" spans="1:6" ht="12.75">
      <c r="A84" s="34"/>
      <c r="B84" s="63" t="s">
        <v>21</v>
      </c>
      <c r="C84" s="63"/>
      <c r="D84" s="63"/>
      <c r="E84" s="63"/>
      <c r="F84" s="29">
        <f>SUM(F82:F83)</f>
        <v>0</v>
      </c>
    </row>
    <row r="85" spans="1:6" ht="12.75">
      <c r="A85" s="68" t="s">
        <v>123</v>
      </c>
      <c r="B85" s="69"/>
      <c r="C85" s="69"/>
      <c r="D85" s="69"/>
      <c r="E85" s="69"/>
      <c r="F85" s="70"/>
    </row>
    <row r="86" spans="1:6" ht="12.75">
      <c r="A86" s="46"/>
      <c r="B86" s="35" t="s">
        <v>124</v>
      </c>
      <c r="C86" s="47"/>
      <c r="D86" s="47"/>
      <c r="E86" s="47"/>
      <c r="F86" s="47"/>
    </row>
    <row r="87" spans="1:6" ht="12.75">
      <c r="A87" s="46"/>
      <c r="B87" s="38" t="s">
        <v>141</v>
      </c>
      <c r="C87" s="47"/>
      <c r="D87" s="47"/>
      <c r="E87" s="47"/>
      <c r="F87" s="47"/>
    </row>
    <row r="88" spans="1:6" ht="24">
      <c r="A88" s="31">
        <v>1</v>
      </c>
      <c r="B88" s="41" t="s">
        <v>125</v>
      </c>
      <c r="C88" s="43" t="s">
        <v>2</v>
      </c>
      <c r="D88" s="36">
        <v>17</v>
      </c>
      <c r="E88" s="1"/>
      <c r="F88" s="4">
        <f>ROUND(D88*E88,2)</f>
        <v>0</v>
      </c>
    </row>
    <row r="89" spans="1:6" ht="24">
      <c r="A89" s="31">
        <v>2</v>
      </c>
      <c r="B89" s="41" t="s">
        <v>126</v>
      </c>
      <c r="C89" s="43" t="s">
        <v>2</v>
      </c>
      <c r="D89" s="36">
        <v>68</v>
      </c>
      <c r="E89" s="1"/>
      <c r="F89" s="4">
        <f aca="true" t="shared" si="2" ref="F89:F94">ROUND(D89*E89,2)</f>
        <v>0</v>
      </c>
    </row>
    <row r="90" spans="1:6" ht="12.75">
      <c r="A90" s="31"/>
      <c r="B90" s="38" t="s">
        <v>142</v>
      </c>
      <c r="C90" s="43"/>
      <c r="D90" s="36"/>
      <c r="E90" s="1"/>
      <c r="F90" s="4"/>
    </row>
    <row r="91" spans="1:6" ht="12.75">
      <c r="A91" s="31">
        <v>3</v>
      </c>
      <c r="B91" s="41" t="s">
        <v>127</v>
      </c>
      <c r="C91" s="43" t="s">
        <v>2</v>
      </c>
      <c r="D91" s="36">
        <v>68</v>
      </c>
      <c r="E91" s="1"/>
      <c r="F91" s="4">
        <f t="shared" si="2"/>
        <v>0</v>
      </c>
    </row>
    <row r="92" spans="1:6" ht="12.75">
      <c r="A92" s="31">
        <v>4</v>
      </c>
      <c r="B92" s="41" t="s">
        <v>128</v>
      </c>
      <c r="C92" s="43" t="s">
        <v>2</v>
      </c>
      <c r="D92" s="36">
        <v>68</v>
      </c>
      <c r="E92" s="1"/>
      <c r="F92" s="4">
        <f t="shared" si="2"/>
        <v>0</v>
      </c>
    </row>
    <row r="93" spans="1:6" ht="12.75">
      <c r="A93" s="31"/>
      <c r="B93" s="38" t="s">
        <v>144</v>
      </c>
      <c r="C93" s="43"/>
      <c r="D93" s="36"/>
      <c r="E93" s="1"/>
      <c r="F93" s="4"/>
    </row>
    <row r="94" spans="1:6" ht="12.75">
      <c r="A94" s="31">
        <v>5</v>
      </c>
      <c r="B94" s="41" t="s">
        <v>23</v>
      </c>
      <c r="C94" s="43" t="s">
        <v>24</v>
      </c>
      <c r="D94" s="36">
        <v>0.017</v>
      </c>
      <c r="E94" s="1"/>
      <c r="F94" s="4">
        <f t="shared" si="2"/>
        <v>0</v>
      </c>
    </row>
    <row r="95" spans="1:6" ht="15" customHeight="1">
      <c r="A95" s="34"/>
      <c r="B95" s="62" t="s">
        <v>19</v>
      </c>
      <c r="C95" s="62"/>
      <c r="D95" s="62"/>
      <c r="E95" s="62"/>
      <c r="F95" s="4">
        <f>ROUND(SUM(F88:F94),2)</f>
        <v>0</v>
      </c>
    </row>
    <row r="96" spans="1:6" ht="15" customHeight="1">
      <c r="A96" s="34"/>
      <c r="B96" s="62" t="s">
        <v>17</v>
      </c>
      <c r="C96" s="62"/>
      <c r="D96" s="62"/>
      <c r="E96" s="62"/>
      <c r="F96" s="4">
        <f>ROUND(F95*5%,2)</f>
        <v>0</v>
      </c>
    </row>
    <row r="97" spans="1:6" ht="15" customHeight="1">
      <c r="A97" s="34"/>
      <c r="B97" s="63" t="s">
        <v>20</v>
      </c>
      <c r="C97" s="63"/>
      <c r="D97" s="63"/>
      <c r="E97" s="63"/>
      <c r="F97" s="29">
        <f>SUM(F95:F96)</f>
        <v>0</v>
      </c>
    </row>
    <row r="98" spans="1:6" ht="15" customHeight="1">
      <c r="A98" s="34"/>
      <c r="B98" s="63" t="s">
        <v>11</v>
      </c>
      <c r="C98" s="63"/>
      <c r="D98" s="63"/>
      <c r="E98" s="63"/>
      <c r="F98" s="29">
        <f>ROUND(F97*21%,2)</f>
        <v>0</v>
      </c>
    </row>
    <row r="99" spans="1:6" ht="15" customHeight="1">
      <c r="A99" s="34"/>
      <c r="B99" s="63" t="s">
        <v>21</v>
      </c>
      <c r="C99" s="63"/>
      <c r="D99" s="63"/>
      <c r="E99" s="63"/>
      <c r="F99" s="29">
        <f>SUM(F97:F98)</f>
        <v>0</v>
      </c>
    </row>
  </sheetData>
  <sheetProtection/>
  <autoFilter ref="B3:F84"/>
  <mergeCells count="20">
    <mergeCell ref="B84:E84"/>
    <mergeCell ref="B45:E45"/>
    <mergeCell ref="B46:E46"/>
    <mergeCell ref="B47:E47"/>
    <mergeCell ref="B48:E48"/>
    <mergeCell ref="B49:E49"/>
    <mergeCell ref="B80:E80"/>
    <mergeCell ref="B81:E81"/>
    <mergeCell ref="B82:E82"/>
    <mergeCell ref="B83:E83"/>
    <mergeCell ref="B95:E95"/>
    <mergeCell ref="B96:E96"/>
    <mergeCell ref="B97:E97"/>
    <mergeCell ref="B98:E98"/>
    <mergeCell ref="B99:E99"/>
    <mergeCell ref="A1:F1"/>
    <mergeCell ref="A4:F4"/>
    <mergeCell ref="A5:F5"/>
    <mergeCell ref="A50:F50"/>
    <mergeCell ref="A85:F85"/>
  </mergeCells>
  <conditionalFormatting sqref="B7:B19 B74:B79 B61:B72 B21:B27 B41:B44 B29:B33">
    <cfRule type="expression" priority="57" dxfId="12" stopIfTrue="1">
      <formula>$B7=0</formula>
    </cfRule>
  </conditionalFormatting>
  <conditionalFormatting sqref="B35 B37:B39">
    <cfRule type="expression" priority="45" dxfId="12" stopIfTrue="1">
      <formula>$B35=0</formula>
    </cfRule>
  </conditionalFormatting>
  <conditionalFormatting sqref="B52:B59">
    <cfRule type="expression" priority="30" dxfId="12" stopIfTrue="1">
      <formula>$B52=0</formula>
    </cfRule>
  </conditionalFormatting>
  <conditionalFormatting sqref="B88:B89 B91:B92 B94">
    <cfRule type="expression" priority="4" dxfId="12" stopIfTrue="1">
      <formula>$B88=0</formula>
    </cfRule>
  </conditionalFormatting>
  <conditionalFormatting sqref="B87">
    <cfRule type="expression" priority="3" dxfId="12" stopIfTrue="1">
      <formula>$B87=0</formula>
    </cfRule>
  </conditionalFormatting>
  <conditionalFormatting sqref="B90">
    <cfRule type="expression" priority="2" dxfId="12" stopIfTrue="1">
      <formula>$B90=0</formula>
    </cfRule>
  </conditionalFormatting>
  <conditionalFormatting sqref="B93">
    <cfRule type="expression" priority="1" dxfId="12" stopIfTrue="1">
      <formula>$B93=0</formula>
    </cfRule>
  </conditionalFormatting>
  <printOptions horizontalCentered="1"/>
  <pageMargins left="0.5511811023622047" right="0.15748031496062992" top="0.3937007874015748" bottom="0.7480314960629921" header="0.2755905511811024" footer="0.2755905511811024"/>
  <pageSetup fitToHeight="0"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19"/>
  <sheetViews>
    <sheetView showZeros="0" zoomScalePageLayoutView="0" workbookViewId="0" topLeftCell="A1">
      <selection activeCell="A23" sqref="A23"/>
    </sheetView>
  </sheetViews>
  <sheetFormatPr defaultColWidth="9.140625" defaultRowHeight="15"/>
  <cols>
    <col min="1" max="1" width="58.28125" style="0" customWidth="1"/>
    <col min="2" max="2" width="19.140625" style="0" customWidth="1"/>
  </cols>
  <sheetData>
    <row r="1" spans="1:2" ht="77.25" customHeight="1">
      <c r="A1" s="71" t="s">
        <v>168</v>
      </c>
      <c r="B1" s="71"/>
    </row>
    <row r="2" spans="1:2" ht="15">
      <c r="A2" s="10"/>
      <c r="B2" s="11"/>
    </row>
    <row r="3" spans="1:2" ht="15">
      <c r="A3" s="55" t="str">
        <f>'DARBU_IZMAKSAS I kārta'!A1</f>
        <v>Lielās ielas rekonstrukcija posmā no Daibes ielas līdz K.Ulmaņa gatvei</v>
      </c>
      <c r="B3" s="24" t="s">
        <v>13</v>
      </c>
    </row>
    <row r="4" spans="1:2" ht="15">
      <c r="A4" s="56" t="str">
        <f>'DARBU_IZMAKSAS I kārta'!A5</f>
        <v>Ceļu sadaļa</v>
      </c>
      <c r="B4" s="21">
        <f>'DARBU_IZMAKSAS I kārta'!F45</f>
        <v>0</v>
      </c>
    </row>
    <row r="5" spans="1:2" ht="15">
      <c r="A5" s="56" t="str">
        <f>'DARBU_IZMAKSAS I kārta'!A50</f>
        <v>Vājstrāvas, ārējie tīkli </v>
      </c>
      <c r="B5" s="21">
        <f>'DARBU_IZMAKSAS I kārta'!F80</f>
        <v>0</v>
      </c>
    </row>
    <row r="6" spans="1:2" ht="15">
      <c r="A6" s="57" t="s">
        <v>171</v>
      </c>
      <c r="B6" s="21">
        <f>'DARBU_IZMAKSAS I kārta'!F95</f>
        <v>0</v>
      </c>
    </row>
    <row r="7" spans="1:2" ht="15" customHeight="1">
      <c r="A7" s="58" t="s">
        <v>9</v>
      </c>
      <c r="B7" s="22">
        <f>ROUND(SUM(B4:B6),2)</f>
        <v>0</v>
      </c>
    </row>
    <row r="8" spans="1:2" ht="15">
      <c r="A8" s="56" t="s">
        <v>17</v>
      </c>
      <c r="B8" s="21">
        <f>ROUND(B7*5%,2)</f>
        <v>0</v>
      </c>
    </row>
    <row r="9" spans="1:2" ht="15">
      <c r="A9" s="56" t="s">
        <v>10</v>
      </c>
      <c r="B9" s="23">
        <f>ROUND(SUM(B7:B8),2)</f>
        <v>0</v>
      </c>
    </row>
    <row r="10" spans="1:2" ht="15">
      <c r="A10" s="56" t="s">
        <v>11</v>
      </c>
      <c r="B10" s="23">
        <f>ROUND(B9*21%,2)</f>
        <v>0</v>
      </c>
    </row>
    <row r="11" spans="1:2" ht="15">
      <c r="A11" s="56" t="s">
        <v>12</v>
      </c>
      <c r="B11" s="22">
        <f>ROUND(SUM(B9:B10),2)</f>
        <v>0</v>
      </c>
    </row>
    <row r="12" spans="1:2" ht="15">
      <c r="A12" s="13"/>
      <c r="B12" s="14"/>
    </row>
    <row r="13" spans="1:2" ht="15">
      <c r="A13" s="15" t="s">
        <v>14</v>
      </c>
      <c r="B13" s="16"/>
    </row>
    <row r="14" spans="1:2" ht="15">
      <c r="A14" s="17"/>
      <c r="B14" s="18" t="s">
        <v>15</v>
      </c>
    </row>
    <row r="15" spans="1:2" ht="15">
      <c r="A15" s="19"/>
      <c r="B15" s="20"/>
    </row>
    <row r="16" spans="1:2" ht="15">
      <c r="A16" s="12"/>
      <c r="B16" s="13"/>
    </row>
    <row r="17" spans="1:2" ht="15">
      <c r="A17" s="15" t="s">
        <v>16</v>
      </c>
      <c r="B17" s="16"/>
    </row>
    <row r="18" spans="1:2" ht="15">
      <c r="A18" s="17"/>
      <c r="B18" s="18" t="s">
        <v>15</v>
      </c>
    </row>
    <row r="19" spans="1:2" ht="15">
      <c r="A19" s="13"/>
      <c r="B19" s="14"/>
    </row>
  </sheetData>
  <sheetProtection/>
  <mergeCells count="1">
    <mergeCell ref="A1:B1"/>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pageSetUpPr fitToPage="1"/>
  </sheetPr>
  <dimension ref="A1:F61"/>
  <sheetViews>
    <sheetView showZeros="0" zoomScalePageLayoutView="115" workbookViewId="0" topLeftCell="A13">
      <selection activeCell="I11" sqref="I11"/>
    </sheetView>
  </sheetViews>
  <sheetFormatPr defaultColWidth="9.00390625" defaultRowHeight="15"/>
  <cols>
    <col min="1" max="1" width="9.00390625" style="2" customWidth="1"/>
    <col min="2" max="2" width="42.7109375" style="2" customWidth="1"/>
    <col min="3" max="3" width="10.421875" style="2" customWidth="1"/>
    <col min="4" max="4" width="9.28125" style="2" customWidth="1"/>
    <col min="5" max="5" width="9.00390625" style="5" customWidth="1"/>
    <col min="6" max="6" width="12.140625" style="2" customWidth="1"/>
    <col min="7" max="16384" width="9.00390625" style="2" customWidth="1"/>
  </cols>
  <sheetData>
    <row r="1" spans="1:6" ht="48.75" customHeight="1">
      <c r="A1" s="64" t="s">
        <v>167</v>
      </c>
      <c r="B1" s="64"/>
      <c r="C1" s="64"/>
      <c r="D1" s="64"/>
      <c r="E1" s="64"/>
      <c r="F1" s="64"/>
    </row>
    <row r="3" spans="1:6" ht="32.25" customHeight="1">
      <c r="A3" s="27" t="s">
        <v>0</v>
      </c>
      <c r="B3" s="7" t="s">
        <v>3</v>
      </c>
      <c r="C3" s="7" t="s">
        <v>1</v>
      </c>
      <c r="D3" s="8" t="s">
        <v>6</v>
      </c>
      <c r="E3" s="9" t="s">
        <v>7</v>
      </c>
      <c r="F3" s="6" t="s">
        <v>8</v>
      </c>
    </row>
    <row r="4" spans="1:6" ht="21" customHeight="1">
      <c r="A4" s="72" t="s">
        <v>27</v>
      </c>
      <c r="B4" s="73"/>
      <c r="C4" s="73"/>
      <c r="D4" s="73"/>
      <c r="E4" s="73"/>
      <c r="F4" s="74"/>
    </row>
    <row r="5" spans="1:6" s="3" customFormat="1" ht="15" customHeight="1">
      <c r="A5" s="68" t="s">
        <v>26</v>
      </c>
      <c r="B5" s="69"/>
      <c r="C5" s="69"/>
      <c r="D5" s="69"/>
      <c r="E5" s="69"/>
      <c r="F5" s="70"/>
    </row>
    <row r="6" spans="1:6" s="3" customFormat="1" ht="12.75">
      <c r="A6" s="30"/>
      <c r="B6" s="26" t="s">
        <v>28</v>
      </c>
      <c r="C6" s="25"/>
      <c r="D6" s="28"/>
      <c r="E6" s="1"/>
      <c r="F6" s="4"/>
    </row>
    <row r="7" spans="1:6" s="3" customFormat="1" ht="24">
      <c r="A7" s="31">
        <v>1</v>
      </c>
      <c r="B7" s="32" t="s">
        <v>33</v>
      </c>
      <c r="C7" s="33" t="s">
        <v>2</v>
      </c>
      <c r="D7" s="37">
        <v>330</v>
      </c>
      <c r="E7" s="1"/>
      <c r="F7" s="4">
        <f aca="true" t="shared" si="0" ref="F7:F56">ROUND(D7*E7,2)</f>
        <v>0</v>
      </c>
    </row>
    <row r="8" spans="1:6" s="3" customFormat="1" ht="24">
      <c r="A8" s="31">
        <v>2</v>
      </c>
      <c r="B8" s="32" t="s">
        <v>34</v>
      </c>
      <c r="C8" s="33" t="s">
        <v>2</v>
      </c>
      <c r="D8" s="37">
        <v>114</v>
      </c>
      <c r="E8" s="1"/>
      <c r="F8" s="4">
        <f t="shared" si="0"/>
        <v>0</v>
      </c>
    </row>
    <row r="9" spans="1:6" s="3" customFormat="1" ht="12.75">
      <c r="A9" s="31">
        <v>3</v>
      </c>
      <c r="B9" s="32" t="s">
        <v>35</v>
      </c>
      <c r="C9" s="33" t="s">
        <v>29</v>
      </c>
      <c r="D9" s="37">
        <v>4</v>
      </c>
      <c r="E9" s="1"/>
      <c r="F9" s="4">
        <f t="shared" si="0"/>
        <v>0</v>
      </c>
    </row>
    <row r="10" spans="1:6" s="3" customFormat="1" ht="12.75">
      <c r="A10" s="31">
        <v>4</v>
      </c>
      <c r="B10" s="32" t="s">
        <v>36</v>
      </c>
      <c r="C10" s="33" t="s">
        <v>29</v>
      </c>
      <c r="D10" s="37">
        <v>1</v>
      </c>
      <c r="E10" s="1"/>
      <c r="F10" s="4">
        <f t="shared" si="0"/>
        <v>0</v>
      </c>
    </row>
    <row r="11" spans="1:6" s="3" customFormat="1" ht="12.75">
      <c r="A11" s="31">
        <v>5</v>
      </c>
      <c r="B11" s="32" t="s">
        <v>37</v>
      </c>
      <c r="C11" s="33" t="s">
        <v>29</v>
      </c>
      <c r="D11" s="37">
        <v>2</v>
      </c>
      <c r="E11" s="1"/>
      <c r="F11" s="4">
        <f t="shared" si="0"/>
        <v>0</v>
      </c>
    </row>
    <row r="12" spans="1:6" s="3" customFormat="1" ht="12.75">
      <c r="A12" s="31">
        <v>6</v>
      </c>
      <c r="B12" s="32" t="s">
        <v>38</v>
      </c>
      <c r="C12" s="33" t="s">
        <v>29</v>
      </c>
      <c r="D12" s="37">
        <v>6</v>
      </c>
      <c r="E12" s="1"/>
      <c r="F12" s="4">
        <f t="shared" si="0"/>
        <v>0</v>
      </c>
    </row>
    <row r="13" spans="1:6" s="3" customFormat="1" ht="12.75">
      <c r="A13" s="31">
        <v>7</v>
      </c>
      <c r="B13" s="32" t="s">
        <v>39</v>
      </c>
      <c r="C13" s="33" t="s">
        <v>29</v>
      </c>
      <c r="D13" s="37">
        <v>10</v>
      </c>
      <c r="E13" s="1"/>
      <c r="F13" s="4">
        <f t="shared" si="0"/>
        <v>0</v>
      </c>
    </row>
    <row r="14" spans="1:6" s="3" customFormat="1" ht="12.75">
      <c r="A14" s="31">
        <v>8</v>
      </c>
      <c r="B14" s="32" t="s">
        <v>40</v>
      </c>
      <c r="C14" s="33" t="s">
        <v>29</v>
      </c>
      <c r="D14" s="37">
        <v>14</v>
      </c>
      <c r="E14" s="1"/>
      <c r="F14" s="4">
        <f t="shared" si="0"/>
        <v>0</v>
      </c>
    </row>
    <row r="15" spans="1:6" s="3" customFormat="1" ht="12.75">
      <c r="A15" s="31">
        <v>9</v>
      </c>
      <c r="B15" s="32" t="s">
        <v>41</v>
      </c>
      <c r="C15" s="33" t="s">
        <v>29</v>
      </c>
      <c r="D15" s="37">
        <v>6</v>
      </c>
      <c r="E15" s="1"/>
      <c r="F15" s="4">
        <f t="shared" si="0"/>
        <v>0</v>
      </c>
    </row>
    <row r="16" spans="1:6" s="3" customFormat="1" ht="36">
      <c r="A16" s="31">
        <v>10</v>
      </c>
      <c r="B16" s="32" t="s">
        <v>42</v>
      </c>
      <c r="C16" s="33" t="s">
        <v>30</v>
      </c>
      <c r="D16" s="37">
        <v>1</v>
      </c>
      <c r="E16" s="1"/>
      <c r="F16" s="4">
        <f t="shared" si="0"/>
        <v>0</v>
      </c>
    </row>
    <row r="17" spans="1:6" s="3" customFormat="1" ht="12.75">
      <c r="A17" s="31">
        <v>11</v>
      </c>
      <c r="B17" s="32" t="s">
        <v>43</v>
      </c>
      <c r="C17" s="33" t="s">
        <v>29</v>
      </c>
      <c r="D17" s="37">
        <v>2</v>
      </c>
      <c r="E17" s="1"/>
      <c r="F17" s="4">
        <f t="shared" si="0"/>
        <v>0</v>
      </c>
    </row>
    <row r="18" spans="1:6" s="3" customFormat="1" ht="12.75">
      <c r="A18" s="31">
        <v>12</v>
      </c>
      <c r="B18" s="32" t="s">
        <v>44</v>
      </c>
      <c r="C18" s="33" t="s">
        <v>29</v>
      </c>
      <c r="D18" s="37">
        <v>1</v>
      </c>
      <c r="E18" s="1"/>
      <c r="F18" s="4">
        <f t="shared" si="0"/>
        <v>0</v>
      </c>
    </row>
    <row r="19" spans="1:6" s="3" customFormat="1" ht="12.75">
      <c r="A19" s="31">
        <v>13</v>
      </c>
      <c r="B19" s="32" t="s">
        <v>31</v>
      </c>
      <c r="C19" s="33" t="s">
        <v>5</v>
      </c>
      <c r="D19" s="37">
        <v>3.6</v>
      </c>
      <c r="E19" s="1"/>
      <c r="F19" s="4">
        <f t="shared" si="0"/>
        <v>0</v>
      </c>
    </row>
    <row r="20" spans="1:6" s="3" customFormat="1" ht="12.75">
      <c r="A20" s="31">
        <v>14</v>
      </c>
      <c r="B20" s="32" t="s">
        <v>45</v>
      </c>
      <c r="C20" s="33" t="s">
        <v>29</v>
      </c>
      <c r="D20" s="37">
        <v>1</v>
      </c>
      <c r="E20" s="1"/>
      <c r="F20" s="4">
        <f t="shared" si="0"/>
        <v>0</v>
      </c>
    </row>
    <row r="21" spans="1:6" s="3" customFormat="1" ht="12.75">
      <c r="A21" s="31">
        <v>15</v>
      </c>
      <c r="B21" s="32" t="s">
        <v>46</v>
      </c>
      <c r="C21" s="33" t="s">
        <v>29</v>
      </c>
      <c r="D21" s="37">
        <v>2</v>
      </c>
      <c r="E21" s="1"/>
      <c r="F21" s="4">
        <f t="shared" si="0"/>
        <v>0</v>
      </c>
    </row>
    <row r="22" spans="1:6" s="3" customFormat="1" ht="12.75">
      <c r="A22" s="31">
        <v>16</v>
      </c>
      <c r="B22" s="32" t="s">
        <v>47</v>
      </c>
      <c r="C22" s="33" t="s">
        <v>29</v>
      </c>
      <c r="D22" s="37">
        <v>1</v>
      </c>
      <c r="E22" s="1"/>
      <c r="F22" s="4">
        <f t="shared" si="0"/>
        <v>0</v>
      </c>
    </row>
    <row r="23" spans="1:6" s="3" customFormat="1" ht="12.75">
      <c r="A23" s="31">
        <v>17</v>
      </c>
      <c r="B23" s="32" t="s">
        <v>48</v>
      </c>
      <c r="C23" s="33" t="s">
        <v>30</v>
      </c>
      <c r="D23" s="37">
        <v>3</v>
      </c>
      <c r="E23" s="1"/>
      <c r="F23" s="4">
        <f t="shared" si="0"/>
        <v>0</v>
      </c>
    </row>
    <row r="24" spans="1:6" s="3" customFormat="1" ht="12.75">
      <c r="A24" s="31">
        <v>18</v>
      </c>
      <c r="B24" s="32" t="s">
        <v>49</v>
      </c>
      <c r="C24" s="33" t="s">
        <v>29</v>
      </c>
      <c r="D24" s="37">
        <v>3</v>
      </c>
      <c r="E24" s="1"/>
      <c r="F24" s="4">
        <f t="shared" si="0"/>
        <v>0</v>
      </c>
    </row>
    <row r="25" spans="1:6" s="3" customFormat="1" ht="36">
      <c r="A25" s="31">
        <v>19</v>
      </c>
      <c r="B25" s="32" t="s">
        <v>50</v>
      </c>
      <c r="C25" s="33" t="s">
        <v>32</v>
      </c>
      <c r="D25" s="37">
        <v>4</v>
      </c>
      <c r="E25" s="1"/>
      <c r="F25" s="4">
        <f t="shared" si="0"/>
        <v>0</v>
      </c>
    </row>
    <row r="26" spans="1:6" s="3" customFormat="1" ht="36">
      <c r="A26" s="31">
        <v>20</v>
      </c>
      <c r="B26" s="32" t="s">
        <v>51</v>
      </c>
      <c r="C26" s="33" t="s">
        <v>32</v>
      </c>
      <c r="D26" s="37">
        <v>2</v>
      </c>
      <c r="E26" s="1"/>
      <c r="F26" s="4">
        <f t="shared" si="0"/>
        <v>0</v>
      </c>
    </row>
    <row r="27" spans="1:6" s="3" customFormat="1" ht="36">
      <c r="A27" s="31">
        <v>21</v>
      </c>
      <c r="B27" s="32" t="s">
        <v>52</v>
      </c>
      <c r="C27" s="33" t="s">
        <v>32</v>
      </c>
      <c r="D27" s="37">
        <v>2</v>
      </c>
      <c r="E27" s="1"/>
      <c r="F27" s="4">
        <f t="shared" si="0"/>
        <v>0</v>
      </c>
    </row>
    <row r="28" spans="1:6" s="3" customFormat="1" ht="12.75">
      <c r="A28" s="31">
        <v>22</v>
      </c>
      <c r="B28" s="32" t="s">
        <v>53</v>
      </c>
      <c r="C28" s="33" t="s">
        <v>70</v>
      </c>
      <c r="D28" s="37">
        <v>1</v>
      </c>
      <c r="E28" s="1"/>
      <c r="F28" s="4">
        <f t="shared" si="0"/>
        <v>0</v>
      </c>
    </row>
    <row r="29" spans="1:6" s="3" customFormat="1" ht="24">
      <c r="A29" s="31"/>
      <c r="B29" s="38" t="s">
        <v>54</v>
      </c>
      <c r="C29" s="33"/>
      <c r="D29" s="37"/>
      <c r="E29" s="1"/>
      <c r="F29" s="4"/>
    </row>
    <row r="30" spans="1:6" s="3" customFormat="1" ht="12.75">
      <c r="A30" s="31">
        <v>23</v>
      </c>
      <c r="B30" s="32" t="s">
        <v>55</v>
      </c>
      <c r="C30" s="33" t="s">
        <v>70</v>
      </c>
      <c r="D30" s="37">
        <v>4</v>
      </c>
      <c r="E30" s="1"/>
      <c r="F30" s="4">
        <f t="shared" si="0"/>
        <v>0</v>
      </c>
    </row>
    <row r="31" spans="1:6" s="3" customFormat="1" ht="12.75">
      <c r="A31" s="31">
        <v>24</v>
      </c>
      <c r="B31" s="32" t="s">
        <v>56</v>
      </c>
      <c r="C31" s="33" t="s">
        <v>70</v>
      </c>
      <c r="D31" s="37">
        <v>9</v>
      </c>
      <c r="E31" s="1"/>
      <c r="F31" s="4">
        <f t="shared" si="0"/>
        <v>0</v>
      </c>
    </row>
    <row r="32" spans="1:6" s="3" customFormat="1" ht="12.75">
      <c r="A32" s="31">
        <v>25</v>
      </c>
      <c r="B32" s="32" t="s">
        <v>57</v>
      </c>
      <c r="C32" s="33" t="s">
        <v>70</v>
      </c>
      <c r="D32" s="37">
        <v>3</v>
      </c>
      <c r="E32" s="1"/>
      <c r="F32" s="4">
        <f t="shared" si="0"/>
        <v>0</v>
      </c>
    </row>
    <row r="33" spans="1:6" s="3" customFormat="1" ht="12.75">
      <c r="A33" s="31">
        <v>26</v>
      </c>
      <c r="B33" s="32" t="s">
        <v>58</v>
      </c>
      <c r="C33" s="33" t="s">
        <v>70</v>
      </c>
      <c r="D33" s="37">
        <v>4</v>
      </c>
      <c r="E33" s="1"/>
      <c r="F33" s="4">
        <f t="shared" si="0"/>
        <v>0</v>
      </c>
    </row>
    <row r="34" spans="1:6" s="3" customFormat="1" ht="12.75">
      <c r="A34" s="31">
        <v>27</v>
      </c>
      <c r="B34" s="32" t="s">
        <v>59</v>
      </c>
      <c r="C34" s="33" t="s">
        <v>70</v>
      </c>
      <c r="D34" s="37">
        <v>2</v>
      </c>
      <c r="E34" s="1"/>
      <c r="F34" s="4">
        <f t="shared" si="0"/>
        <v>0</v>
      </c>
    </row>
    <row r="35" spans="1:6" s="3" customFormat="1" ht="12.75">
      <c r="A35" s="31">
        <v>28</v>
      </c>
      <c r="B35" s="32" t="s">
        <v>56</v>
      </c>
      <c r="C35" s="33" t="s">
        <v>70</v>
      </c>
      <c r="D35" s="37">
        <v>17</v>
      </c>
      <c r="E35" s="1"/>
      <c r="F35" s="4">
        <f t="shared" si="0"/>
        <v>0</v>
      </c>
    </row>
    <row r="36" spans="1:6" s="3" customFormat="1" ht="12.75">
      <c r="A36" s="31"/>
      <c r="B36" s="26" t="s">
        <v>60</v>
      </c>
      <c r="C36" s="33"/>
      <c r="D36" s="37"/>
      <c r="E36" s="1"/>
      <c r="F36" s="4"/>
    </row>
    <row r="37" spans="1:6" s="3" customFormat="1" ht="24">
      <c r="A37" s="31">
        <v>29</v>
      </c>
      <c r="B37" s="32" t="s">
        <v>173</v>
      </c>
      <c r="C37" s="33" t="s">
        <v>2</v>
      </c>
      <c r="D37" s="37">
        <v>15</v>
      </c>
      <c r="E37" s="1"/>
      <c r="F37" s="4">
        <f t="shared" si="0"/>
        <v>0</v>
      </c>
    </row>
    <row r="38" spans="1:6" s="3" customFormat="1" ht="24">
      <c r="A38" s="31">
        <v>30</v>
      </c>
      <c r="B38" s="32" t="s">
        <v>174</v>
      </c>
      <c r="C38" s="33" t="s">
        <v>2</v>
      </c>
      <c r="D38" s="37">
        <v>17</v>
      </c>
      <c r="E38" s="1"/>
      <c r="F38" s="4">
        <f t="shared" si="0"/>
        <v>0</v>
      </c>
    </row>
    <row r="39" spans="1:6" s="3" customFormat="1" ht="24">
      <c r="A39" s="31">
        <v>31</v>
      </c>
      <c r="B39" s="32" t="s">
        <v>173</v>
      </c>
      <c r="C39" s="33" t="s">
        <v>2</v>
      </c>
      <c r="D39" s="37">
        <v>29</v>
      </c>
      <c r="E39" s="1"/>
      <c r="F39" s="4">
        <f t="shared" si="0"/>
        <v>0</v>
      </c>
    </row>
    <row r="40" spans="1:6" s="3" customFormat="1" ht="24">
      <c r="A40" s="31">
        <v>32</v>
      </c>
      <c r="B40" s="32" t="s">
        <v>174</v>
      </c>
      <c r="C40" s="33" t="s">
        <v>2</v>
      </c>
      <c r="D40" s="37">
        <v>28</v>
      </c>
      <c r="E40" s="1"/>
      <c r="F40" s="4">
        <f t="shared" si="0"/>
        <v>0</v>
      </c>
    </row>
    <row r="41" spans="1:6" s="3" customFormat="1" ht="24">
      <c r="A41" s="31">
        <v>33</v>
      </c>
      <c r="B41" s="32" t="s">
        <v>175</v>
      </c>
      <c r="C41" s="33" t="s">
        <v>2</v>
      </c>
      <c r="D41" s="37">
        <v>22</v>
      </c>
      <c r="E41" s="1"/>
      <c r="F41" s="4">
        <f t="shared" si="0"/>
        <v>0</v>
      </c>
    </row>
    <row r="42" spans="1:6" s="3" customFormat="1" ht="24">
      <c r="A42" s="31">
        <v>34</v>
      </c>
      <c r="B42" s="32" t="s">
        <v>61</v>
      </c>
      <c r="C42" s="33" t="s">
        <v>30</v>
      </c>
      <c r="D42" s="37">
        <v>2</v>
      </c>
      <c r="E42" s="1"/>
      <c r="F42" s="4">
        <f t="shared" si="0"/>
        <v>0</v>
      </c>
    </row>
    <row r="43" spans="1:6" s="3" customFormat="1" ht="24">
      <c r="A43" s="31">
        <v>35</v>
      </c>
      <c r="B43" s="32" t="s">
        <v>62</v>
      </c>
      <c r="C43" s="33" t="s">
        <v>30</v>
      </c>
      <c r="D43" s="37">
        <v>3</v>
      </c>
      <c r="E43" s="1"/>
      <c r="F43" s="4">
        <f t="shared" si="0"/>
        <v>0</v>
      </c>
    </row>
    <row r="44" spans="1:6" s="3" customFormat="1" ht="12.75">
      <c r="A44" s="31">
        <v>36</v>
      </c>
      <c r="B44" s="32" t="s">
        <v>63</v>
      </c>
      <c r="C44" s="33" t="s">
        <v>29</v>
      </c>
      <c r="D44" s="37">
        <v>5</v>
      </c>
      <c r="E44" s="1"/>
      <c r="F44" s="4">
        <f t="shared" si="0"/>
        <v>0</v>
      </c>
    </row>
    <row r="45" spans="1:6" s="3" customFormat="1" ht="12.75">
      <c r="A45" s="31">
        <v>37</v>
      </c>
      <c r="B45" s="32" t="s">
        <v>63</v>
      </c>
      <c r="C45" s="33" t="s">
        <v>29</v>
      </c>
      <c r="D45" s="37">
        <v>2</v>
      </c>
      <c r="E45" s="1"/>
      <c r="F45" s="4">
        <f t="shared" si="0"/>
        <v>0</v>
      </c>
    </row>
    <row r="46" spans="1:6" s="3" customFormat="1" ht="12.75">
      <c r="A46" s="31">
        <v>38</v>
      </c>
      <c r="B46" s="32" t="s">
        <v>64</v>
      </c>
      <c r="C46" s="33" t="s">
        <v>70</v>
      </c>
      <c r="D46" s="37">
        <v>2</v>
      </c>
      <c r="E46" s="1"/>
      <c r="F46" s="4">
        <f t="shared" si="0"/>
        <v>0</v>
      </c>
    </row>
    <row r="47" spans="1:6" s="3" customFormat="1" ht="12.75">
      <c r="A47" s="31">
        <v>39</v>
      </c>
      <c r="B47" s="32" t="s">
        <v>65</v>
      </c>
      <c r="C47" s="33" t="s">
        <v>70</v>
      </c>
      <c r="D47" s="37">
        <v>5</v>
      </c>
      <c r="E47" s="1"/>
      <c r="F47" s="4">
        <f t="shared" si="0"/>
        <v>0</v>
      </c>
    </row>
    <row r="48" spans="1:6" s="3" customFormat="1" ht="12.75">
      <c r="A48" s="31">
        <v>40</v>
      </c>
      <c r="B48" s="32" t="s">
        <v>66</v>
      </c>
      <c r="C48" s="33" t="s">
        <v>29</v>
      </c>
      <c r="D48" s="37">
        <v>2</v>
      </c>
      <c r="E48" s="1"/>
      <c r="F48" s="4">
        <f t="shared" si="0"/>
        <v>0</v>
      </c>
    </row>
    <row r="49" spans="1:6" s="3" customFormat="1" ht="24">
      <c r="A49" s="31">
        <v>41</v>
      </c>
      <c r="B49" s="32" t="s">
        <v>67</v>
      </c>
      <c r="C49" s="33" t="s">
        <v>70</v>
      </c>
      <c r="D49" s="37">
        <v>7</v>
      </c>
      <c r="E49" s="1"/>
      <c r="F49" s="4">
        <f t="shared" si="0"/>
        <v>0</v>
      </c>
    </row>
    <row r="50" spans="1:6" s="3" customFormat="1" ht="12.75">
      <c r="A50" s="31">
        <v>42</v>
      </c>
      <c r="B50" s="32" t="s">
        <v>68</v>
      </c>
      <c r="C50" s="33" t="s">
        <v>70</v>
      </c>
      <c r="D50" s="37">
        <v>7</v>
      </c>
      <c r="E50" s="1"/>
      <c r="F50" s="4">
        <f t="shared" si="0"/>
        <v>0</v>
      </c>
    </row>
    <row r="51" spans="1:6" s="3" customFormat="1" ht="12.75">
      <c r="A51" s="31">
        <v>43</v>
      </c>
      <c r="B51" s="32" t="s">
        <v>72</v>
      </c>
      <c r="C51" s="33" t="s">
        <v>2</v>
      </c>
      <c r="D51" s="37">
        <v>56</v>
      </c>
      <c r="E51" s="1"/>
      <c r="F51" s="4">
        <f t="shared" si="0"/>
        <v>0</v>
      </c>
    </row>
    <row r="52" spans="1:6" s="3" customFormat="1" ht="12.75">
      <c r="A52" s="31">
        <v>44</v>
      </c>
      <c r="B52" s="32" t="s">
        <v>69</v>
      </c>
      <c r="C52" s="33" t="s">
        <v>71</v>
      </c>
      <c r="D52" s="37">
        <v>1</v>
      </c>
      <c r="E52" s="1"/>
      <c r="F52" s="4">
        <f t="shared" si="0"/>
        <v>0</v>
      </c>
    </row>
    <row r="53" spans="1:6" s="3" customFormat="1" ht="24">
      <c r="A53" s="31"/>
      <c r="B53" s="40" t="s">
        <v>54</v>
      </c>
      <c r="C53" s="33"/>
      <c r="D53" s="37"/>
      <c r="E53" s="1"/>
      <c r="F53" s="4">
        <f t="shared" si="0"/>
        <v>0</v>
      </c>
    </row>
    <row r="54" spans="1:6" s="3" customFormat="1" ht="12.75">
      <c r="A54" s="31">
        <v>45</v>
      </c>
      <c r="B54" s="32" t="s">
        <v>57</v>
      </c>
      <c r="C54" s="33" t="s">
        <v>70</v>
      </c>
      <c r="D54" s="37">
        <v>5</v>
      </c>
      <c r="E54" s="1"/>
      <c r="F54" s="4">
        <f t="shared" si="0"/>
        <v>0</v>
      </c>
    </row>
    <row r="55" spans="1:6" s="3" customFormat="1" ht="12.75">
      <c r="A55" s="31">
        <v>46</v>
      </c>
      <c r="B55" s="32" t="s">
        <v>58</v>
      </c>
      <c r="C55" s="33" t="s">
        <v>70</v>
      </c>
      <c r="D55" s="37">
        <v>5</v>
      </c>
      <c r="E55" s="1"/>
      <c r="F55" s="4">
        <f t="shared" si="0"/>
        <v>0</v>
      </c>
    </row>
    <row r="56" spans="1:6" s="3" customFormat="1" ht="12.75">
      <c r="A56" s="31">
        <v>47</v>
      </c>
      <c r="B56" s="32" t="s">
        <v>56</v>
      </c>
      <c r="C56" s="33" t="s">
        <v>70</v>
      </c>
      <c r="D56" s="37">
        <v>9</v>
      </c>
      <c r="E56" s="1"/>
      <c r="F56" s="4">
        <f t="shared" si="0"/>
        <v>0</v>
      </c>
    </row>
    <row r="57" spans="1:6" s="3" customFormat="1" ht="12.75">
      <c r="A57" s="30"/>
      <c r="B57" s="62" t="s">
        <v>19</v>
      </c>
      <c r="C57" s="62"/>
      <c r="D57" s="62"/>
      <c r="E57" s="62"/>
      <c r="F57" s="4">
        <f>ROUND(SUM(F7:F56),2)</f>
        <v>0</v>
      </c>
    </row>
    <row r="58" spans="1:6" s="3" customFormat="1" ht="12.75">
      <c r="A58" s="30"/>
      <c r="B58" s="62" t="s">
        <v>17</v>
      </c>
      <c r="C58" s="62"/>
      <c r="D58" s="62"/>
      <c r="E58" s="62"/>
      <c r="F58" s="4">
        <f>ROUND(F57*5%,2)</f>
        <v>0</v>
      </c>
    </row>
    <row r="59" spans="1:6" s="3" customFormat="1" ht="12.75">
      <c r="A59" s="30"/>
      <c r="B59" s="63" t="s">
        <v>20</v>
      </c>
      <c r="C59" s="63"/>
      <c r="D59" s="63"/>
      <c r="E59" s="63"/>
      <c r="F59" s="29">
        <f>SUM(F57:F58)</f>
        <v>0</v>
      </c>
    </row>
    <row r="60" spans="1:6" s="3" customFormat="1" ht="12.75">
      <c r="A60" s="30"/>
      <c r="B60" s="63" t="s">
        <v>11</v>
      </c>
      <c r="C60" s="63"/>
      <c r="D60" s="63"/>
      <c r="E60" s="63"/>
      <c r="F60" s="29">
        <f>ROUND(F59*21%,2)</f>
        <v>0</v>
      </c>
    </row>
    <row r="61" spans="1:6" s="3" customFormat="1" ht="12.75">
      <c r="A61" s="30"/>
      <c r="B61" s="63" t="s">
        <v>21</v>
      </c>
      <c r="C61" s="63"/>
      <c r="D61" s="63"/>
      <c r="E61" s="63"/>
      <c r="F61" s="29">
        <f>SUM(F59:F60)</f>
        <v>0</v>
      </c>
    </row>
  </sheetData>
  <sheetProtection/>
  <autoFilter ref="B3:F61"/>
  <mergeCells count="8">
    <mergeCell ref="B60:E60"/>
    <mergeCell ref="B61:E61"/>
    <mergeCell ref="A1:F1"/>
    <mergeCell ref="A4:F4"/>
    <mergeCell ref="A5:F5"/>
    <mergeCell ref="B57:E57"/>
    <mergeCell ref="B58:E58"/>
    <mergeCell ref="B59:E59"/>
  </mergeCells>
  <conditionalFormatting sqref="B37:B47 B49:B56 B30:B35">
    <cfRule type="expression" priority="45" dxfId="12" stopIfTrue="1">
      <formula>$B30=0</formula>
    </cfRule>
  </conditionalFormatting>
  <conditionalFormatting sqref="B7:B28">
    <cfRule type="expression" priority="39" dxfId="12" stopIfTrue="1">
      <formula>$B7=0</formula>
    </cfRule>
  </conditionalFormatting>
  <conditionalFormatting sqref="B29">
    <cfRule type="expression" priority="3" dxfId="12" stopIfTrue="1">
      <formula>$B29=0</formula>
    </cfRule>
  </conditionalFormatting>
  <conditionalFormatting sqref="B48">
    <cfRule type="expression" priority="1" dxfId="12" stopIfTrue="1">
      <formula>$B48=0</formula>
    </cfRule>
  </conditionalFormatting>
  <printOptions horizontalCentered="1"/>
  <pageMargins left="0.5511811023622047" right="0.15748031496062992" top="0.3937007874015748" bottom="0.7480314960629921" header="0.2755905511811024" footer="0.2755905511811024"/>
  <pageSetup fitToHeight="0" fitToWidth="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17"/>
  <sheetViews>
    <sheetView showZeros="0" zoomScalePageLayoutView="0" workbookViewId="0" topLeftCell="A1">
      <selection activeCell="C4" sqref="C4"/>
    </sheetView>
  </sheetViews>
  <sheetFormatPr defaultColWidth="9.140625" defaultRowHeight="15"/>
  <cols>
    <col min="1" max="1" width="10.421875" style="0" customWidth="1"/>
    <col min="2" max="2" width="47.57421875" style="0" customWidth="1"/>
    <col min="3" max="3" width="16.140625" style="0" customWidth="1"/>
  </cols>
  <sheetData>
    <row r="1" spans="1:3" ht="70.5" customHeight="1">
      <c r="A1" s="71" t="s">
        <v>169</v>
      </c>
      <c r="B1" s="71"/>
      <c r="C1" s="71"/>
    </row>
    <row r="2" spans="1:3" ht="15">
      <c r="A2" s="10"/>
      <c r="B2" s="10"/>
      <c r="C2" s="11"/>
    </row>
    <row r="3" spans="1:3" ht="25.5">
      <c r="A3" s="77" t="str">
        <f>'DARBU_IZMAKSAS I kārta'!A1</f>
        <v>Lielās ielas rekonstrukcija posmā no Daibes ielas līdz K.Ulmaņa gatvei</v>
      </c>
      <c r="B3" s="78"/>
      <c r="C3" s="24" t="s">
        <v>13</v>
      </c>
    </row>
    <row r="4" spans="1:3" ht="15">
      <c r="A4" s="79" t="str">
        <f>'DARBU_IZMAKSAS II kārta'!A5</f>
        <v>Ūdensapgāde un kanalizācija, ārējie tīkli</v>
      </c>
      <c r="B4" s="80"/>
      <c r="C4" s="21">
        <f>'DARBU_IZMAKSAS II kārta'!F57</f>
        <v>0</v>
      </c>
    </row>
    <row r="5" spans="1:3" ht="15" customHeight="1">
      <c r="A5" s="81" t="s">
        <v>9</v>
      </c>
      <c r="B5" s="82"/>
      <c r="C5" s="22">
        <f>ROUND(SUM(C4:C4),2)</f>
        <v>0</v>
      </c>
    </row>
    <row r="6" spans="1:3" ht="15">
      <c r="A6" s="75" t="s">
        <v>17</v>
      </c>
      <c r="B6" s="76"/>
      <c r="C6" s="21">
        <f>ROUND(C5*5%,2)</f>
        <v>0</v>
      </c>
    </row>
    <row r="7" spans="1:3" ht="15">
      <c r="A7" s="75" t="s">
        <v>10</v>
      </c>
      <c r="B7" s="76"/>
      <c r="C7" s="23">
        <f>ROUND(SUM(C5:C6),2)</f>
        <v>0</v>
      </c>
    </row>
    <row r="8" spans="1:3" ht="15">
      <c r="A8" s="75" t="s">
        <v>11</v>
      </c>
      <c r="B8" s="76"/>
      <c r="C8" s="23">
        <f>ROUND(C7*21%,2)</f>
        <v>0</v>
      </c>
    </row>
    <row r="9" spans="1:3" ht="15">
      <c r="A9" s="75" t="s">
        <v>12</v>
      </c>
      <c r="B9" s="76"/>
      <c r="C9" s="22">
        <f>ROUND(SUM(C7:C8),2)</f>
        <v>0</v>
      </c>
    </row>
    <row r="10" spans="1:3" ht="15">
      <c r="A10" s="12"/>
      <c r="B10" s="13"/>
      <c r="C10" s="14"/>
    </row>
    <row r="11" spans="2:3" ht="15">
      <c r="B11" s="15" t="s">
        <v>14</v>
      </c>
      <c r="C11" s="16"/>
    </row>
    <row r="12" spans="2:3" ht="15">
      <c r="B12" s="17"/>
      <c r="C12" s="18" t="s">
        <v>15</v>
      </c>
    </row>
    <row r="13" spans="2:3" ht="15">
      <c r="B13" s="19"/>
      <c r="C13" s="20"/>
    </row>
    <row r="14" spans="2:3" ht="15">
      <c r="B14" s="12"/>
      <c r="C14" s="13"/>
    </row>
    <row r="15" spans="2:3" ht="15">
      <c r="B15" s="15" t="s">
        <v>16</v>
      </c>
      <c r="C15" s="16"/>
    </row>
    <row r="16" spans="2:3" ht="15">
      <c r="B16" s="17"/>
      <c r="C16" s="18" t="s">
        <v>15</v>
      </c>
    </row>
    <row r="17" spans="1:3" ht="15">
      <c r="A17" s="12"/>
      <c r="B17" s="13"/>
      <c r="C17" s="14"/>
    </row>
  </sheetData>
  <sheetProtection/>
  <mergeCells count="8">
    <mergeCell ref="A7:B7"/>
    <mergeCell ref="A8:B8"/>
    <mergeCell ref="A9:B9"/>
    <mergeCell ref="A1:C1"/>
    <mergeCell ref="A3:B3"/>
    <mergeCell ref="A4:B4"/>
    <mergeCell ref="A5:B5"/>
    <mergeCell ref="A6:B6"/>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F52"/>
  <sheetViews>
    <sheetView showZeros="0" zoomScalePageLayoutView="115" workbookViewId="0" topLeftCell="A1">
      <selection activeCell="B9" sqref="B9"/>
    </sheetView>
  </sheetViews>
  <sheetFormatPr defaultColWidth="9.00390625" defaultRowHeight="15"/>
  <cols>
    <col min="1" max="1" width="9.00390625" style="2" customWidth="1"/>
    <col min="2" max="2" width="42.7109375" style="2" customWidth="1"/>
    <col min="3" max="3" width="10.421875" style="2" customWidth="1"/>
    <col min="4" max="4" width="9.28125" style="2" customWidth="1"/>
    <col min="5" max="5" width="9.00390625" style="5" customWidth="1"/>
    <col min="6" max="6" width="12.140625" style="2" customWidth="1"/>
    <col min="7" max="16384" width="9.00390625" style="2" customWidth="1"/>
  </cols>
  <sheetData>
    <row r="1" spans="1:6" ht="48.75" customHeight="1">
      <c r="A1" s="64" t="s">
        <v>167</v>
      </c>
      <c r="B1" s="64"/>
      <c r="C1" s="64"/>
      <c r="D1" s="64"/>
      <c r="E1" s="64"/>
      <c r="F1" s="64"/>
    </row>
    <row r="3" spans="1:6" ht="32.25" customHeight="1">
      <c r="A3" s="27" t="s">
        <v>0</v>
      </c>
      <c r="B3" s="7" t="s">
        <v>3</v>
      </c>
      <c r="C3" s="7" t="s">
        <v>1</v>
      </c>
      <c r="D3" s="8" t="s">
        <v>6</v>
      </c>
      <c r="E3" s="9" t="s">
        <v>7</v>
      </c>
      <c r="F3" s="6" t="s">
        <v>8</v>
      </c>
    </row>
    <row r="4" spans="1:6" ht="21" customHeight="1">
      <c r="A4" s="72" t="s">
        <v>172</v>
      </c>
      <c r="B4" s="73"/>
      <c r="C4" s="73"/>
      <c r="D4" s="73"/>
      <c r="E4" s="73"/>
      <c r="F4" s="74"/>
    </row>
    <row r="5" spans="1:6" ht="12.75" customHeight="1">
      <c r="A5" s="68" t="s">
        <v>18</v>
      </c>
      <c r="B5" s="69"/>
      <c r="C5" s="69"/>
      <c r="D5" s="69"/>
      <c r="E5" s="69"/>
      <c r="F5" s="70"/>
    </row>
    <row r="6" spans="1:6" ht="12.75" customHeight="1">
      <c r="A6" s="31"/>
      <c r="B6" s="35" t="s">
        <v>74</v>
      </c>
      <c r="C6" s="43"/>
      <c r="D6" s="36"/>
      <c r="E6" s="1"/>
      <c r="F6" s="4"/>
    </row>
    <row r="7" spans="1:6" ht="26.25" customHeight="1">
      <c r="A7" s="31"/>
      <c r="B7" s="41" t="s">
        <v>75</v>
      </c>
      <c r="C7" s="43" t="s">
        <v>88</v>
      </c>
      <c r="D7" s="36">
        <v>1</v>
      </c>
      <c r="E7" s="1"/>
      <c r="F7" s="4">
        <f aca="true" t="shared" si="0" ref="F7:F38">ROUND(D7*E7,2)</f>
        <v>0</v>
      </c>
    </row>
    <row r="8" spans="1:6" ht="65.25" customHeight="1">
      <c r="A8" s="31"/>
      <c r="B8" s="41" t="s">
        <v>76</v>
      </c>
      <c r="C8" s="43" t="s">
        <v>88</v>
      </c>
      <c r="D8" s="36">
        <v>1</v>
      </c>
      <c r="E8" s="1"/>
      <c r="F8" s="4">
        <f t="shared" si="0"/>
        <v>0</v>
      </c>
    </row>
    <row r="9" spans="1:6" ht="26.25" customHeight="1">
      <c r="A9" s="31"/>
      <c r="B9" s="41" t="s">
        <v>77</v>
      </c>
      <c r="C9" s="43" t="s">
        <v>2</v>
      </c>
      <c r="D9" s="36">
        <v>320</v>
      </c>
      <c r="E9" s="1"/>
      <c r="F9" s="4">
        <f t="shared" si="0"/>
        <v>0</v>
      </c>
    </row>
    <row r="10" spans="1:6" ht="39.75" customHeight="1">
      <c r="A10" s="31"/>
      <c r="B10" s="59" t="s">
        <v>79</v>
      </c>
      <c r="C10" s="60" t="s">
        <v>89</v>
      </c>
      <c r="D10" s="36">
        <v>20</v>
      </c>
      <c r="E10" s="1"/>
      <c r="F10" s="4">
        <f t="shared" si="0"/>
        <v>0</v>
      </c>
    </row>
    <row r="11" spans="1:6" ht="49.5" customHeight="1">
      <c r="A11" s="31"/>
      <c r="B11" s="41" t="s">
        <v>80</v>
      </c>
      <c r="C11" s="43" t="s">
        <v>90</v>
      </c>
      <c r="D11" s="36">
        <v>400</v>
      </c>
      <c r="E11" s="1"/>
      <c r="F11" s="4">
        <f t="shared" si="0"/>
        <v>0</v>
      </c>
    </row>
    <row r="12" spans="1:6" ht="61.5" customHeight="1">
      <c r="A12" s="31"/>
      <c r="B12" s="41" t="s">
        <v>177</v>
      </c>
      <c r="C12" s="43" t="s">
        <v>90</v>
      </c>
      <c r="D12" s="36">
        <v>100</v>
      </c>
      <c r="E12" s="1"/>
      <c r="F12" s="4">
        <f t="shared" si="0"/>
        <v>0</v>
      </c>
    </row>
    <row r="13" spans="1:6" ht="37.5" customHeight="1">
      <c r="A13" s="31"/>
      <c r="B13" s="42" t="s">
        <v>83</v>
      </c>
      <c r="C13" s="43" t="s">
        <v>89</v>
      </c>
      <c r="D13" s="36">
        <v>950</v>
      </c>
      <c r="E13" s="1"/>
      <c r="F13" s="4">
        <f t="shared" si="0"/>
        <v>0</v>
      </c>
    </row>
    <row r="14" spans="1:6" ht="26.25" customHeight="1">
      <c r="A14" s="31"/>
      <c r="B14" s="41" t="s">
        <v>86</v>
      </c>
      <c r="C14" s="43" t="s">
        <v>90</v>
      </c>
      <c r="D14" s="36">
        <v>5</v>
      </c>
      <c r="E14" s="1"/>
      <c r="F14" s="4">
        <f t="shared" si="0"/>
        <v>0</v>
      </c>
    </row>
    <row r="15" spans="1:6" ht="12.75" customHeight="1">
      <c r="A15" s="31"/>
      <c r="B15" s="35" t="s">
        <v>91</v>
      </c>
      <c r="C15" s="43"/>
      <c r="D15" s="36"/>
      <c r="E15" s="1"/>
      <c r="F15" s="4">
        <f t="shared" si="0"/>
        <v>0</v>
      </c>
    </row>
    <row r="16" spans="1:6" ht="26.25" customHeight="1">
      <c r="A16" s="31"/>
      <c r="B16" s="41" t="s">
        <v>178</v>
      </c>
      <c r="C16" s="43" t="s">
        <v>90</v>
      </c>
      <c r="D16" s="36">
        <v>300</v>
      </c>
      <c r="E16" s="1"/>
      <c r="F16" s="4">
        <f t="shared" si="0"/>
        <v>0</v>
      </c>
    </row>
    <row r="17" spans="1:6" ht="26.25" customHeight="1">
      <c r="A17" s="31"/>
      <c r="B17" s="41" t="s">
        <v>96</v>
      </c>
      <c r="C17" s="43" t="s">
        <v>2</v>
      </c>
      <c r="D17" s="36">
        <v>635</v>
      </c>
      <c r="E17" s="1"/>
      <c r="F17" s="4">
        <f t="shared" si="0"/>
        <v>0</v>
      </c>
    </row>
    <row r="18" spans="1:6" ht="12.75" customHeight="1">
      <c r="A18" s="31"/>
      <c r="B18" s="35" t="s">
        <v>151</v>
      </c>
      <c r="C18" s="43"/>
      <c r="D18" s="36"/>
      <c r="E18" s="1"/>
      <c r="F18" s="4">
        <f t="shared" si="0"/>
        <v>0</v>
      </c>
    </row>
    <row r="19" spans="1:6" ht="12.75" customHeight="1">
      <c r="A19" s="31"/>
      <c r="B19" s="48" t="s">
        <v>152</v>
      </c>
      <c r="C19" s="51" t="s">
        <v>89</v>
      </c>
      <c r="D19" s="36">
        <v>600</v>
      </c>
      <c r="E19" s="1"/>
      <c r="F19" s="4">
        <f t="shared" si="0"/>
        <v>0</v>
      </c>
    </row>
    <row r="20" spans="1:6" ht="12.75" customHeight="1">
      <c r="A20" s="31"/>
      <c r="B20" s="48" t="s">
        <v>153</v>
      </c>
      <c r="C20" s="51" t="s">
        <v>89</v>
      </c>
      <c r="D20" s="36">
        <v>600</v>
      </c>
      <c r="E20" s="1"/>
      <c r="F20" s="4">
        <f t="shared" si="0"/>
        <v>0</v>
      </c>
    </row>
    <row r="21" spans="1:6" ht="26.25" customHeight="1">
      <c r="A21" s="31"/>
      <c r="B21" s="61" t="s">
        <v>154</v>
      </c>
      <c r="C21" s="51" t="s">
        <v>89</v>
      </c>
      <c r="D21" s="36">
        <v>600</v>
      </c>
      <c r="E21" s="1"/>
      <c r="F21" s="4">
        <f t="shared" si="0"/>
        <v>0</v>
      </c>
    </row>
    <row r="22" spans="1:6" ht="26.25" customHeight="1">
      <c r="A22" s="31"/>
      <c r="B22" s="42" t="s">
        <v>155</v>
      </c>
      <c r="C22" s="51" t="s">
        <v>90</v>
      </c>
      <c r="D22" s="36">
        <v>260</v>
      </c>
      <c r="E22" s="1"/>
      <c r="F22" s="4">
        <f t="shared" si="0"/>
        <v>0</v>
      </c>
    </row>
    <row r="23" spans="1:6" ht="12.75" customHeight="1">
      <c r="A23" s="31"/>
      <c r="B23" s="35" t="s">
        <v>157</v>
      </c>
      <c r="C23" s="43"/>
      <c r="D23" s="36"/>
      <c r="E23" s="1"/>
      <c r="F23" s="4">
        <f t="shared" si="0"/>
        <v>0</v>
      </c>
    </row>
    <row r="24" spans="1:6" ht="26.25" customHeight="1">
      <c r="A24" s="31"/>
      <c r="B24" s="41" t="s">
        <v>158</v>
      </c>
      <c r="C24" s="43" t="s">
        <v>4</v>
      </c>
      <c r="D24" s="36">
        <v>2</v>
      </c>
      <c r="E24" s="1"/>
      <c r="F24" s="4">
        <f t="shared" si="0"/>
        <v>0</v>
      </c>
    </row>
    <row r="25" spans="1:6" ht="26.25" customHeight="1">
      <c r="A25" s="31"/>
      <c r="B25" s="41" t="s">
        <v>159</v>
      </c>
      <c r="C25" s="43" t="s">
        <v>4</v>
      </c>
      <c r="D25" s="36">
        <v>1</v>
      </c>
      <c r="E25" s="1"/>
      <c r="F25" s="4">
        <f t="shared" si="0"/>
        <v>0</v>
      </c>
    </row>
    <row r="26" spans="1:6" ht="23.25" customHeight="1">
      <c r="A26" s="31"/>
      <c r="B26" s="35" t="s">
        <v>165</v>
      </c>
      <c r="C26" s="43"/>
      <c r="D26" s="36"/>
      <c r="E26" s="1"/>
      <c r="F26" s="4">
        <f t="shared" si="0"/>
        <v>0</v>
      </c>
    </row>
    <row r="27" spans="1:6" ht="35.25" customHeight="1">
      <c r="A27" s="31"/>
      <c r="B27" s="41" t="s">
        <v>162</v>
      </c>
      <c r="C27" s="43" t="s">
        <v>89</v>
      </c>
      <c r="D27" s="36">
        <v>2350</v>
      </c>
      <c r="E27" s="1"/>
      <c r="F27" s="4">
        <f t="shared" si="0"/>
        <v>0</v>
      </c>
    </row>
    <row r="28" spans="1:6" ht="26.25" customHeight="1">
      <c r="A28" s="31"/>
      <c r="B28" s="41" t="s">
        <v>163</v>
      </c>
      <c r="C28" s="43" t="s">
        <v>89</v>
      </c>
      <c r="D28" s="36">
        <v>2350</v>
      </c>
      <c r="E28" s="1"/>
      <c r="F28" s="4">
        <f t="shared" si="0"/>
        <v>0</v>
      </c>
    </row>
    <row r="29" spans="1:6" ht="26.25" customHeight="1">
      <c r="A29" s="31"/>
      <c r="B29" s="53" t="s">
        <v>164</v>
      </c>
      <c r="C29" s="43" t="s">
        <v>88</v>
      </c>
      <c r="D29" s="36">
        <v>1</v>
      </c>
      <c r="E29" s="1"/>
      <c r="F29" s="4">
        <f t="shared" si="0"/>
        <v>0</v>
      </c>
    </row>
    <row r="30" spans="1:6" ht="12.75" customHeight="1">
      <c r="A30" s="34"/>
      <c r="B30" s="62" t="s">
        <v>19</v>
      </c>
      <c r="C30" s="62"/>
      <c r="D30" s="62"/>
      <c r="E30" s="62"/>
      <c r="F30" s="4">
        <f>ROUND(SUM(F7:F29),2)</f>
        <v>0</v>
      </c>
    </row>
    <row r="31" spans="1:6" ht="12.75" customHeight="1">
      <c r="A31" s="34"/>
      <c r="B31" s="62" t="s">
        <v>17</v>
      </c>
      <c r="C31" s="62"/>
      <c r="D31" s="62"/>
      <c r="E31" s="62"/>
      <c r="F31" s="4">
        <f>ROUND(F30*5%,2)</f>
        <v>0</v>
      </c>
    </row>
    <row r="32" spans="1:6" ht="12.75" customHeight="1">
      <c r="A32" s="34"/>
      <c r="B32" s="63" t="s">
        <v>20</v>
      </c>
      <c r="C32" s="63"/>
      <c r="D32" s="63"/>
      <c r="E32" s="63"/>
      <c r="F32" s="29">
        <f>SUM(F30:F31)</f>
        <v>0</v>
      </c>
    </row>
    <row r="33" spans="1:6" ht="12.75" customHeight="1">
      <c r="A33" s="34"/>
      <c r="B33" s="63" t="s">
        <v>11</v>
      </c>
      <c r="C33" s="63"/>
      <c r="D33" s="63"/>
      <c r="E33" s="63"/>
      <c r="F33" s="29">
        <f>ROUND(F32*21%,2)</f>
        <v>0</v>
      </c>
    </row>
    <row r="34" spans="1:6" ht="12.75" customHeight="1">
      <c r="A34" s="34"/>
      <c r="B34" s="63" t="s">
        <v>21</v>
      </c>
      <c r="C34" s="63"/>
      <c r="D34" s="63"/>
      <c r="E34" s="63"/>
      <c r="F34" s="29">
        <f>SUM(F32:F33)</f>
        <v>0</v>
      </c>
    </row>
    <row r="35" spans="1:6" s="3" customFormat="1" ht="15" customHeight="1">
      <c r="A35" s="68" t="s">
        <v>123</v>
      </c>
      <c r="B35" s="69"/>
      <c r="C35" s="69"/>
      <c r="D35" s="69"/>
      <c r="E35" s="69"/>
      <c r="F35" s="70"/>
    </row>
    <row r="36" spans="1:6" s="3" customFormat="1" ht="12.75">
      <c r="A36" s="31"/>
      <c r="B36" s="35" t="s">
        <v>129</v>
      </c>
      <c r="C36" s="33"/>
      <c r="D36" s="36"/>
      <c r="E36" s="1"/>
      <c r="F36" s="4">
        <f t="shared" si="0"/>
        <v>0</v>
      </c>
    </row>
    <row r="37" spans="1:6" s="3" customFormat="1" ht="12.75">
      <c r="A37" s="31">
        <v>6</v>
      </c>
      <c r="B37" s="41" t="s">
        <v>130</v>
      </c>
      <c r="C37" s="43" t="s">
        <v>2</v>
      </c>
      <c r="D37" s="36">
        <v>538</v>
      </c>
      <c r="E37" s="1"/>
      <c r="F37" s="4">
        <f t="shared" si="0"/>
        <v>0</v>
      </c>
    </row>
    <row r="38" spans="1:6" s="3" customFormat="1" ht="12.75">
      <c r="A38" s="31">
        <v>7</v>
      </c>
      <c r="B38" s="41" t="s">
        <v>131</v>
      </c>
      <c r="C38" s="43" t="s">
        <v>2</v>
      </c>
      <c r="D38" s="36">
        <v>150</v>
      </c>
      <c r="E38" s="1"/>
      <c r="F38" s="4">
        <f t="shared" si="0"/>
        <v>0</v>
      </c>
    </row>
    <row r="39" spans="1:6" s="3" customFormat="1" ht="12.75">
      <c r="A39" s="31">
        <v>8</v>
      </c>
      <c r="B39" s="41" t="s">
        <v>132</v>
      </c>
      <c r="C39" s="43" t="s">
        <v>2</v>
      </c>
      <c r="D39" s="36">
        <v>430</v>
      </c>
      <c r="E39" s="1"/>
      <c r="F39" s="4">
        <f aca="true" t="shared" si="1" ref="F39:F47">ROUND(D39*E39,2)</f>
        <v>0</v>
      </c>
    </row>
    <row r="40" spans="1:6" s="3" customFormat="1" ht="12.75">
      <c r="A40" s="31">
        <v>9</v>
      </c>
      <c r="B40" s="41" t="s">
        <v>133</v>
      </c>
      <c r="C40" s="43" t="s">
        <v>2</v>
      </c>
      <c r="D40" s="36">
        <v>150</v>
      </c>
      <c r="E40" s="1"/>
      <c r="F40" s="4">
        <f t="shared" si="1"/>
        <v>0</v>
      </c>
    </row>
    <row r="41" spans="1:6" s="3" customFormat="1" ht="12.75">
      <c r="A41" s="31">
        <v>10</v>
      </c>
      <c r="B41" s="41" t="s">
        <v>134</v>
      </c>
      <c r="C41" s="43" t="s">
        <v>4</v>
      </c>
      <c r="D41" s="36">
        <v>30</v>
      </c>
      <c r="E41" s="1"/>
      <c r="F41" s="4">
        <f t="shared" si="1"/>
        <v>0</v>
      </c>
    </row>
    <row r="42" spans="1:6" s="3" customFormat="1" ht="12.75">
      <c r="A42" s="31">
        <v>11</v>
      </c>
      <c r="B42" s="41" t="s">
        <v>135</v>
      </c>
      <c r="C42" s="43" t="s">
        <v>88</v>
      </c>
      <c r="D42" s="36">
        <v>15</v>
      </c>
      <c r="E42" s="1"/>
      <c r="F42" s="4">
        <f t="shared" si="1"/>
        <v>0</v>
      </c>
    </row>
    <row r="43" spans="1:6" s="3" customFormat="1" ht="12.75">
      <c r="A43" s="31">
        <v>12</v>
      </c>
      <c r="B43" s="41" t="s">
        <v>136</v>
      </c>
      <c r="C43" s="43" t="s">
        <v>4</v>
      </c>
      <c r="D43" s="36">
        <v>15</v>
      </c>
      <c r="E43" s="1"/>
      <c r="F43" s="4">
        <f t="shared" si="1"/>
        <v>0</v>
      </c>
    </row>
    <row r="44" spans="1:6" s="3" customFormat="1" ht="12.75">
      <c r="A44" s="31">
        <v>13</v>
      </c>
      <c r="B44" s="41" t="s">
        <v>137</v>
      </c>
      <c r="C44" s="43" t="s">
        <v>4</v>
      </c>
      <c r="D44" s="36">
        <v>15</v>
      </c>
      <c r="E44" s="1"/>
      <c r="F44" s="4">
        <f t="shared" si="1"/>
        <v>0</v>
      </c>
    </row>
    <row r="45" spans="1:6" s="3" customFormat="1" ht="12.75">
      <c r="A45" s="31">
        <v>14</v>
      </c>
      <c r="B45" s="41" t="s">
        <v>138</v>
      </c>
      <c r="C45" s="43" t="s">
        <v>2</v>
      </c>
      <c r="D45" s="36">
        <v>28</v>
      </c>
      <c r="E45" s="1"/>
      <c r="F45" s="4">
        <f t="shared" si="1"/>
        <v>0</v>
      </c>
    </row>
    <row r="46" spans="1:6" s="3" customFormat="1" ht="12.75">
      <c r="A46" s="31">
        <v>15</v>
      </c>
      <c r="B46" s="41" t="s">
        <v>139</v>
      </c>
      <c r="C46" s="43" t="s">
        <v>2</v>
      </c>
      <c r="D46" s="36">
        <v>430</v>
      </c>
      <c r="E46" s="1"/>
      <c r="F46" s="4">
        <f t="shared" si="1"/>
        <v>0</v>
      </c>
    </row>
    <row r="47" spans="1:6" s="3" customFormat="1" ht="12.75">
      <c r="A47" s="31">
        <v>16</v>
      </c>
      <c r="B47" s="41" t="s">
        <v>140</v>
      </c>
      <c r="C47" s="43" t="s">
        <v>143</v>
      </c>
      <c r="D47" s="36">
        <v>150</v>
      </c>
      <c r="E47" s="1"/>
      <c r="F47" s="4">
        <f t="shared" si="1"/>
        <v>0</v>
      </c>
    </row>
    <row r="48" spans="1:6" ht="12.75">
      <c r="A48" s="34"/>
      <c r="B48" s="62" t="s">
        <v>19</v>
      </c>
      <c r="C48" s="62"/>
      <c r="D48" s="62"/>
      <c r="E48" s="62"/>
      <c r="F48" s="4">
        <f>ROUND(SUM(F36:F47),2)</f>
        <v>0</v>
      </c>
    </row>
    <row r="49" spans="1:6" ht="12.75">
      <c r="A49" s="34"/>
      <c r="B49" s="62" t="s">
        <v>17</v>
      </c>
      <c r="C49" s="62"/>
      <c r="D49" s="62"/>
      <c r="E49" s="62"/>
      <c r="F49" s="4">
        <f>ROUND(F48*5%,2)</f>
        <v>0</v>
      </c>
    </row>
    <row r="50" spans="1:6" ht="12.75">
      <c r="A50" s="34"/>
      <c r="B50" s="63" t="s">
        <v>20</v>
      </c>
      <c r="C50" s="63"/>
      <c r="D50" s="63"/>
      <c r="E50" s="63"/>
      <c r="F50" s="29">
        <f>SUM(F48:F49)</f>
        <v>0</v>
      </c>
    </row>
    <row r="51" spans="1:6" ht="12.75">
      <c r="A51" s="34"/>
      <c r="B51" s="63" t="s">
        <v>11</v>
      </c>
      <c r="C51" s="63"/>
      <c r="D51" s="63"/>
      <c r="E51" s="63"/>
      <c r="F51" s="29">
        <f>ROUND(F50*21%,2)</f>
        <v>0</v>
      </c>
    </row>
    <row r="52" spans="1:6" ht="12.75">
      <c r="A52" s="34"/>
      <c r="B52" s="63" t="s">
        <v>21</v>
      </c>
      <c r="C52" s="63"/>
      <c r="D52" s="63"/>
      <c r="E52" s="63"/>
      <c r="F52" s="29">
        <f>SUM(F50:F51)</f>
        <v>0</v>
      </c>
    </row>
  </sheetData>
  <sheetProtection/>
  <autoFilter ref="B3:F52"/>
  <mergeCells count="14">
    <mergeCell ref="A1:F1"/>
    <mergeCell ref="A4:F4"/>
    <mergeCell ref="A35:F35"/>
    <mergeCell ref="B48:E48"/>
    <mergeCell ref="B49:E49"/>
    <mergeCell ref="B50:E50"/>
    <mergeCell ref="A5:F5"/>
    <mergeCell ref="B30:E30"/>
    <mergeCell ref="B31:E31"/>
    <mergeCell ref="B32:E32"/>
    <mergeCell ref="B33:E33"/>
    <mergeCell ref="B34:E34"/>
    <mergeCell ref="B51:E51"/>
    <mergeCell ref="B52:E52"/>
  </mergeCells>
  <conditionalFormatting sqref="B37:B47 B7:B14 B16:B17 B19:B22 B24:B25 B27:B29">
    <cfRule type="expression" priority="46" dxfId="12" stopIfTrue="1">
      <formula>$B7=0</formula>
    </cfRule>
  </conditionalFormatting>
  <printOptions horizontalCentered="1"/>
  <pageMargins left="0.5511811023622047" right="0.15748031496062992" top="0.3937007874015748" bottom="0.7480314960629921" header="0.2755905511811024" footer="0.2755905511811024"/>
  <pageSetup fitToHeight="0" fitToWidth="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8"/>
  <sheetViews>
    <sheetView showZeros="0" zoomScalePageLayoutView="0" workbookViewId="0" topLeftCell="A1">
      <selection activeCell="B27" sqref="B27"/>
    </sheetView>
  </sheetViews>
  <sheetFormatPr defaultColWidth="9.140625" defaultRowHeight="15"/>
  <cols>
    <col min="1" max="1" width="10.421875" style="0" customWidth="1"/>
    <col min="2" max="2" width="53.28125" style="0" customWidth="1"/>
    <col min="3" max="3" width="16.140625" style="0" customWidth="1"/>
  </cols>
  <sheetData>
    <row r="1" spans="1:3" ht="65.25" customHeight="1">
      <c r="A1" s="71" t="s">
        <v>170</v>
      </c>
      <c r="B1" s="71"/>
      <c r="C1" s="71"/>
    </row>
    <row r="2" spans="1:3" ht="15">
      <c r="A2" s="10"/>
      <c r="B2" s="10"/>
      <c r="C2" s="11"/>
    </row>
    <row r="3" spans="1:3" ht="25.5">
      <c r="A3" s="77" t="str">
        <f>'DARBU_IZMAKSAS I kārta'!A1</f>
        <v>Lielās ielas rekonstrukcija posmā no Daibes ielas līdz K.Ulmaņa gatvei</v>
      </c>
      <c r="B3" s="78"/>
      <c r="C3" s="24" t="s">
        <v>13</v>
      </c>
    </row>
    <row r="4" spans="1:3" ht="15">
      <c r="A4" s="79" t="str">
        <f>'DARBU_IZMAKSAS III kārta'!A5</f>
        <v>Ceļu sadaļa</v>
      </c>
      <c r="B4" s="80"/>
      <c r="C4" s="21">
        <f>'DARBU_IZMAKSAS III kārta'!F30</f>
        <v>0</v>
      </c>
    </row>
    <row r="5" spans="1:3" ht="15">
      <c r="A5" s="79" t="str">
        <f>'DARBU_IZMAKSAS III kārta'!A35</f>
        <v>Elektroapgāde, ārējie tīkli</v>
      </c>
      <c r="B5" s="80"/>
      <c r="C5" s="21">
        <f>'DARBU_IZMAKSAS III kārta'!F48</f>
        <v>0</v>
      </c>
    </row>
    <row r="6" spans="1:3" ht="15" customHeight="1">
      <c r="A6" s="81" t="s">
        <v>9</v>
      </c>
      <c r="B6" s="82"/>
      <c r="C6" s="22">
        <f>ROUND(SUM(C4:C5),2)</f>
        <v>0</v>
      </c>
    </row>
    <row r="7" spans="1:3" ht="15">
      <c r="A7" s="75" t="s">
        <v>17</v>
      </c>
      <c r="B7" s="76"/>
      <c r="C7" s="21">
        <f>ROUND(C6*5%,2)</f>
        <v>0</v>
      </c>
    </row>
    <row r="8" spans="1:3" ht="15">
      <c r="A8" s="75" t="s">
        <v>10</v>
      </c>
      <c r="B8" s="76"/>
      <c r="C8" s="23">
        <f>ROUND(SUM(C6:C7),2)</f>
        <v>0</v>
      </c>
    </row>
    <row r="9" spans="1:3" ht="15">
      <c r="A9" s="75" t="s">
        <v>11</v>
      </c>
      <c r="B9" s="76"/>
      <c r="C9" s="23">
        <f>ROUND(C8*21%,2)</f>
        <v>0</v>
      </c>
    </row>
    <row r="10" spans="1:3" ht="15">
      <c r="A10" s="75" t="s">
        <v>12</v>
      </c>
      <c r="B10" s="76"/>
      <c r="C10" s="22">
        <f>ROUND(SUM(C8:C9),2)</f>
        <v>0</v>
      </c>
    </row>
    <row r="11" spans="1:3" ht="15">
      <c r="A11" s="12"/>
      <c r="B11" s="13"/>
      <c r="C11" s="14"/>
    </row>
    <row r="12" spans="2:3" ht="15">
      <c r="B12" s="15" t="s">
        <v>14</v>
      </c>
      <c r="C12" s="16"/>
    </row>
    <row r="13" spans="2:3" ht="15">
      <c r="B13" s="17"/>
      <c r="C13" s="18" t="s">
        <v>15</v>
      </c>
    </row>
    <row r="14" spans="2:3" ht="15">
      <c r="B14" s="19"/>
      <c r="C14" s="20"/>
    </row>
    <row r="15" spans="2:3" ht="15">
      <c r="B15" s="12"/>
      <c r="C15" s="13"/>
    </row>
    <row r="16" spans="2:3" ht="15">
      <c r="B16" s="15" t="s">
        <v>16</v>
      </c>
      <c r="C16" s="16"/>
    </row>
    <row r="17" spans="2:3" ht="15">
      <c r="B17" s="17"/>
      <c r="C17" s="18" t="s">
        <v>15</v>
      </c>
    </row>
    <row r="18" spans="1:3" ht="15">
      <c r="A18" s="12"/>
      <c r="B18" s="13"/>
      <c r="C18" s="14"/>
    </row>
  </sheetData>
  <sheetProtection/>
  <mergeCells count="9">
    <mergeCell ref="A8:B8"/>
    <mergeCell ref="A9:B9"/>
    <mergeCell ref="A10:B10"/>
    <mergeCell ref="A1:C1"/>
    <mergeCell ref="A3:B3"/>
    <mergeCell ref="A5:B5"/>
    <mergeCell ref="A6:B6"/>
    <mergeCell ref="A7:B7"/>
    <mergeCell ref="A4:B4"/>
  </mergeCells>
  <printOptions/>
  <pageMargins left="0.7" right="0.7" top="0.75" bottom="0.75" header="0.3" footer="0.3"/>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Jurijs</dc:creator>
  <cp:keywords/>
  <dc:description/>
  <cp:lastModifiedBy>IngaG</cp:lastModifiedBy>
  <cp:lastPrinted>2015-07-09T11:30:55Z</cp:lastPrinted>
  <dcterms:created xsi:type="dcterms:W3CDTF">2015-01-09T12:09:27Z</dcterms:created>
  <dcterms:modified xsi:type="dcterms:W3CDTF">2015-07-10T11:41:09Z</dcterms:modified>
  <cp:category/>
  <cp:version/>
  <cp:contentType/>
  <cp:contentStatus/>
</cp:coreProperties>
</file>