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20730" windowHeight="11760" activeTab="0"/>
  </bookViews>
  <sheets>
    <sheet name="Finansu_piedavajums" sheetId="1" r:id="rId1"/>
    <sheet name="galapunkts" sheetId="2" r:id="rId2"/>
    <sheet name="pieturvietas" sheetId="3" r:id="rId3"/>
    <sheet name="caurteka" sheetId="4" r:id="rId4"/>
  </sheets>
  <definedNames>
    <definedName name="_xlnm._FilterDatabase" localSheetId="3" hidden="1">'caurteka'!$A$6:$H$40</definedName>
    <definedName name="_xlnm._FilterDatabase" localSheetId="1" hidden="1">'galapunkts'!$A$6:$H$48</definedName>
    <definedName name="_xlnm._FilterDatabase" localSheetId="2" hidden="1">'pieturvietas'!$A$6:$H$42</definedName>
    <definedName name="_xlnm.Print_Area" localSheetId="2">'pieturvietas'!$A$1:$H$46</definedName>
  </definedNames>
  <calcPr fullCalcOnLoad="1"/>
</workbook>
</file>

<file path=xl/sharedStrings.xml><?xml version="1.0" encoding="utf-8"?>
<sst xmlns="http://schemas.openxmlformats.org/spreadsheetml/2006/main" count="511" uniqueCount="159">
  <si>
    <t>Darbu daudzumu kopsavilkums (galapunkta izbūve)</t>
  </si>
  <si>
    <t>Projektētājs</t>
  </si>
  <si>
    <t>SIA "Tomus"</t>
  </si>
  <si>
    <t>Izmaksu pozīcija</t>
  </si>
  <si>
    <t>Specifik. Nr.</t>
  </si>
  <si>
    <t>Darba nosaukums</t>
  </si>
  <si>
    <t>Rasējuma Nr.</t>
  </si>
  <si>
    <t>Mērvienība</t>
  </si>
  <si>
    <t>Darba daudzums</t>
  </si>
  <si>
    <t>Sagatavošanas darbi</t>
  </si>
  <si>
    <t>1.2</t>
  </si>
  <si>
    <t>3.1.</t>
  </si>
  <si>
    <t>Ceļa trases un tā elementu uzmērīšana un nospraušana</t>
  </si>
  <si>
    <t>kompl.</t>
  </si>
  <si>
    <t>3.7.</t>
  </si>
  <si>
    <t>Asfaltbetona savienojumu frēzēšana</t>
  </si>
  <si>
    <t>Zemes klātne</t>
  </si>
  <si>
    <t>2.1</t>
  </si>
  <si>
    <t>4.1.</t>
  </si>
  <si>
    <t>2.2</t>
  </si>
  <si>
    <t>Zemes klātnes ierakuma būvniecība</t>
  </si>
  <si>
    <t>2.3</t>
  </si>
  <si>
    <t>2.4</t>
  </si>
  <si>
    <t>8.7.</t>
  </si>
  <si>
    <t>Nogāžu nostiprināšana ar augu zemi 10 cm biezumā</t>
  </si>
  <si>
    <t>Ar saistvielām nesaistītas un hidrauliski saistītas konstruktīvās kārtas</t>
  </si>
  <si>
    <t>3.1</t>
  </si>
  <si>
    <t>5.1.</t>
  </si>
  <si>
    <t>3.2</t>
  </si>
  <si>
    <t>5.2.</t>
  </si>
  <si>
    <t>3.3</t>
  </si>
  <si>
    <t>3.4</t>
  </si>
  <si>
    <t>Ar saistvielām saistītas konstruktīvās kārtas</t>
  </si>
  <si>
    <t>4.1</t>
  </si>
  <si>
    <t>6.2.</t>
  </si>
  <si>
    <t>4.2</t>
  </si>
  <si>
    <t>Karsta asfalta AC 11 surf dilumkārtas būvniecība 4cm biezumā brauktuvei</t>
  </si>
  <si>
    <t>4.3</t>
  </si>
  <si>
    <t>Karsta asfalta AC 8 surf dilumkārtas būvniecība 4cm biezumā ietvei</t>
  </si>
  <si>
    <t>Aprīkojums</t>
  </si>
  <si>
    <t>5.1</t>
  </si>
  <si>
    <t>8.1.</t>
  </si>
  <si>
    <t>gab.</t>
  </si>
  <si>
    <t>5.2</t>
  </si>
  <si>
    <t>5.3</t>
  </si>
  <si>
    <t>5.4</t>
  </si>
  <si>
    <t>5.6</t>
  </si>
  <si>
    <t>5.7</t>
  </si>
  <si>
    <t>8.4.</t>
  </si>
  <si>
    <t>m</t>
  </si>
  <si>
    <t>5.9</t>
  </si>
  <si>
    <t>8.2.</t>
  </si>
  <si>
    <t>Caurtekas un konstrukcijas</t>
  </si>
  <si>
    <t>6.1</t>
  </si>
  <si>
    <t>6.2</t>
  </si>
  <si>
    <t>6.3</t>
  </si>
  <si>
    <t>7.4.</t>
  </si>
  <si>
    <t>Betona apmales 100x30x15 cm uzstādīšana</t>
  </si>
  <si>
    <t>Betona apmales 100x20x8 cm uzstādīšana</t>
  </si>
  <si>
    <t>8.5.</t>
  </si>
  <si>
    <t>Esošo elektrokabeļu guldīšana PE d=110mm aizsargcaurulēs</t>
  </si>
  <si>
    <t>Demontāža un nojaukšana</t>
  </si>
  <si>
    <t>Sastādīja:</t>
  </si>
  <si>
    <t>Zemes klātnes uzbēruma būvniecība no pievestas grunts</t>
  </si>
  <si>
    <t>Salizturīgās kārtas būvniecība, h=40cm biezumā</t>
  </si>
  <si>
    <t>Nesaistītu minerālmateriālu 0/63ps pamata kārtas būvniecība 20cm biezumā brauktuvei</t>
  </si>
  <si>
    <t>Nesaistītu minerālmateriālu 0/45 pamata kārtas būvniecība 15cm biezumā ietvei</t>
  </si>
  <si>
    <t>Karsta asfalta AC 22 base pamata kārtas būvniecība 8cm biezumā brauktuvei</t>
  </si>
  <si>
    <t>Signālstabiņu uzstādīšana</t>
  </si>
  <si>
    <t>Ceļa horizontālo apzīmējumu uzklāšana ar termoplastu (roku darbs)</t>
  </si>
  <si>
    <t>Ceļazīmes 534 uzstādīšana</t>
  </si>
  <si>
    <t>Cinkotu metāla balstu uzstādīšana d=60mm, L=3,5m</t>
  </si>
  <si>
    <t>Darbu daudzumu kopsavilkums (pieturvietu izbūve)</t>
  </si>
  <si>
    <t>Nesaistītu minerālmateriālu 0/45 pamata kārtas būvniecība 10cm biezumā brauktuvei</t>
  </si>
  <si>
    <t>7,1</t>
  </si>
  <si>
    <t>1.3</t>
  </si>
  <si>
    <t>1.4</t>
  </si>
  <si>
    <t>Trapecveida ātrumvaļņa izbūve 4x6m, ar asfaltbetonu AC8</t>
  </si>
  <si>
    <t>Brīdinājuma ceļa zīmju uzstādīšana</t>
  </si>
  <si>
    <t>Ceļazīmes 532uzstādīšana</t>
  </si>
  <si>
    <t>GT-1-2</t>
  </si>
  <si>
    <t>Ceļazīmes 531uzstādīšana</t>
  </si>
  <si>
    <t>GT-1-3</t>
  </si>
  <si>
    <t>Ceļazīmes 323 uzstādīšana</t>
  </si>
  <si>
    <t>Ceļazīmes 301 (ovālas formas) uzstādīšana</t>
  </si>
  <si>
    <t>Ceļazīmes 330 uzstādīšana</t>
  </si>
  <si>
    <t>Papuildplāksnes uzstādīšana</t>
  </si>
  <si>
    <t>3.5</t>
  </si>
  <si>
    <t>Nomales uzpildīšana, profilēšana, blīvēšana nesaistītu minerālmateriālu 0/32 maisījums 12cm biezumā</t>
  </si>
  <si>
    <t>Koka žoga nojaukšana</t>
  </si>
  <si>
    <t>6.4</t>
  </si>
  <si>
    <t>GT-1-4</t>
  </si>
  <si>
    <t>Gaismekļu uzstādīšana uz balsta, h=6m un konsoli</t>
  </si>
  <si>
    <t>Elektroapgaismojuma ierīkošana, kabeļaAXMK 4x35 ieguldīšana un pieslēgšana</t>
  </si>
  <si>
    <t>5.5</t>
  </si>
  <si>
    <t>5.10</t>
  </si>
  <si>
    <t>5.11</t>
  </si>
  <si>
    <t>5.12</t>
  </si>
  <si>
    <t>5.13</t>
  </si>
  <si>
    <t>5.14</t>
  </si>
  <si>
    <t>5.15</t>
  </si>
  <si>
    <t>1.1</t>
  </si>
  <si>
    <t>Ievalkas rakšana</t>
  </si>
  <si>
    <t>Atdalīšana ar ģeotekstilu NV15</t>
  </si>
  <si>
    <t>Aizbērums ar skalotiem oļiem fr 5-20mm</t>
  </si>
  <si>
    <t>GT-1-5</t>
  </si>
  <si>
    <t>2.5</t>
  </si>
  <si>
    <t>2.6</t>
  </si>
  <si>
    <t>Pieturvietas nojumes uzstādīšana</t>
  </si>
  <si>
    <t>5.16</t>
  </si>
  <si>
    <t>GT-1-3, GT-1-4</t>
  </si>
  <si>
    <t>GT-1-3, GT-1-5</t>
  </si>
  <si>
    <t>Papildplāksnes uzstādīšana</t>
  </si>
  <si>
    <t>Ceļa horizontālo apzīmējumu uzklāšana ar termoplastu (mehanizēti)</t>
  </si>
  <si>
    <t>Elektroapgaismojuma balsta pārcelšana un pieslēgšana esošajam tīklam</t>
  </si>
  <si>
    <t>Objekts</t>
  </si>
  <si>
    <t>25. autobusa maršruta pagarināšana Mārupes novads</t>
  </si>
  <si>
    <t>Nogāžu nostiprināšana ar dabīgā akmens bruģi</t>
  </si>
  <si>
    <t xml:space="preserve"> GT-1-4</t>
  </si>
  <si>
    <t>Gājēju margas uzstādīšana</t>
  </si>
  <si>
    <t>Nogāžu nostiprināšana ar preterozijas paklāju SECUMAT vai analogu</t>
  </si>
  <si>
    <t>Asfaltbetona izlīdzinošā frēzēšana</t>
  </si>
  <si>
    <t>Karsta asfalta AC 8 surf izlīdzinošās kārtas būvniecība vid 4cm biezumā</t>
  </si>
  <si>
    <t>Betona apmales 100x22x15 cm uzstādīšana</t>
  </si>
  <si>
    <t>Dzelzbetona caurtekas d=1,5m posmu uzstādīšana (pagarināšana)</t>
  </si>
  <si>
    <t>Dzelzbetona caurtekas d=1,5m remonts (šuvju aizpildīšana ar remontjavu)</t>
  </si>
  <si>
    <t>Salizturīgās kārtas būvniecība, vidēji h=40cm biezumā</t>
  </si>
  <si>
    <t>Nomales uzpildīšana, profilēšana, blīvēšana nesaistītu minerālmateriālu 0/32 maisījums</t>
  </si>
  <si>
    <t>Ceļazīmes 201uzstādīšana</t>
  </si>
  <si>
    <t>Ceļazīmes 326uzstādīšana</t>
  </si>
  <si>
    <t>6.5</t>
  </si>
  <si>
    <t>Darbu daudzumu kopsavilkums (Caurtekas pagarināšana)</t>
  </si>
  <si>
    <t>Trotuāra ar betona apmalēm nojaukšana, h=vid 20 cm biezumā</t>
  </si>
  <si>
    <t>Zemes klātnes atdalīšana ar ģeotekstilu (steipes stipriba 9KN)</t>
  </si>
  <si>
    <t>Šķembu pamata armēšana  ar ģeorežģi (pārraušanas stipriba 40/40KN)</t>
  </si>
  <si>
    <t>4.2.</t>
  </si>
  <si>
    <t>Mārupes novada pašvaldībai</t>
  </si>
  <si>
    <t>Daugavas ielā 29, Mārupes novads</t>
  </si>
  <si>
    <t xml:space="preserve">Iepirkuma </t>
  </si>
  <si>
    <t>Nr. MND 2014/28 noteikumiem</t>
  </si>
  <si>
    <t>2014.gada ____.______</t>
  </si>
  <si>
    <t>Galapunkta izbūve</t>
  </si>
  <si>
    <t>Caurtekas izbūve</t>
  </si>
  <si>
    <t>Pieturvietu izbūve</t>
  </si>
  <si>
    <t>Piedāvātā cena EUR bez PVN</t>
  </si>
  <si>
    <t>Kopējās izmaksas EUR bez PVN</t>
  </si>
  <si>
    <t>Vienības cena EUR bez PVN</t>
  </si>
  <si>
    <t>KOPĀ:</t>
  </si>
  <si>
    <t>Līguma summa EUR bez PVN</t>
  </si>
  <si>
    <t>PVN</t>
  </si>
  <si>
    <t>Vecozolu iela, Mārupes novads</t>
  </si>
  <si>
    <t xml:space="preserve">Finanšu piedāvājums </t>
  </si>
  <si>
    <t>Pasūtīja finanšu rezerve 5%</t>
  </si>
  <si>
    <t>Līguma summa un pasūtītāja finanšu rezerve</t>
  </si>
  <si>
    <t>Līguma summa un pasūtītāja finanšu rezerve EUR ar PVN</t>
  </si>
  <si>
    <r>
      <t>m</t>
    </r>
    <r>
      <rPr>
        <vertAlign val="superscript"/>
        <sz val="8"/>
        <rFont val="Arial"/>
        <family val="2"/>
      </rPr>
      <t>2</t>
    </r>
  </si>
  <si>
    <r>
      <t>m</t>
    </r>
    <r>
      <rPr>
        <vertAlign val="superscript"/>
        <sz val="8"/>
        <rFont val="Arial"/>
        <family val="2"/>
      </rPr>
      <t>3</t>
    </r>
  </si>
  <si>
    <t>Piedāvājam veikt sabiedriskā transporta pieturvietu izbūvi, autobusa galapunkta izbūvi un Mārupītes gatves un Vecozolu ielas krustojuma rekonstrukciju. Piedāvātā līguma summa ietver visas izmaksas, gan uzskaitītās, gan neuzskaitītās un ir adekvāta, lai veiktu darbus atbilstoši tehniskajai specifikācijai un Latvijas Republikā spēkā esošajiem normatīviem aktiem.</t>
  </si>
  <si>
    <r>
      <t>m</t>
    </r>
    <r>
      <rPr>
        <vertAlign val="superscript"/>
        <sz val="8"/>
        <color indexed="10"/>
        <rFont val="Arial"/>
        <family val="2"/>
      </rPr>
      <t>2</t>
    </r>
  </si>
</sst>
</file>

<file path=xl/styles.xml><?xml version="1.0" encoding="utf-8"?>
<styleSheet xmlns="http://schemas.openxmlformats.org/spreadsheetml/2006/main">
  <numFmts count="1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426]dddd\,\ yyyy&quot;. gada &quot;d\.\ mmmm"/>
    <numFmt numFmtId="166" formatCode="&quot;Yes&quot;;&quot;Yes&quot;;&quot;No&quot;"/>
    <numFmt numFmtId="167" formatCode="&quot;True&quot;;&quot;True&quot;;&quot;False&quot;"/>
    <numFmt numFmtId="168" formatCode="&quot;On&quot;;&quot;On&quot;;&quot;Off&quot;"/>
    <numFmt numFmtId="169" formatCode="[$€-2]\ #,##0.00_);[Red]\([$€-2]\ #,##0.00\)"/>
  </numFmts>
  <fonts count="54">
    <font>
      <sz val="11"/>
      <color theme="1"/>
      <name val="Calibri"/>
      <family val="2"/>
    </font>
    <font>
      <sz val="11"/>
      <color indexed="8"/>
      <name val="Calibri"/>
      <family val="2"/>
    </font>
    <font>
      <b/>
      <sz val="16"/>
      <name val="Arial"/>
      <family val="2"/>
    </font>
    <font>
      <b/>
      <sz val="8"/>
      <color indexed="8"/>
      <name val="Arial"/>
      <family val="2"/>
    </font>
    <font>
      <b/>
      <sz val="8"/>
      <name val="Arial"/>
      <family val="2"/>
    </font>
    <font>
      <sz val="10"/>
      <color indexed="8"/>
      <name val="Arial"/>
      <family val="2"/>
    </font>
    <font>
      <b/>
      <sz val="9"/>
      <name val="Arial"/>
      <family val="2"/>
    </font>
    <font>
      <b/>
      <u val="single"/>
      <sz val="8"/>
      <name val="Arial"/>
      <family val="2"/>
    </font>
    <font>
      <sz val="8"/>
      <name val="Arial"/>
      <family val="2"/>
    </font>
    <font>
      <sz val="8"/>
      <color indexed="8"/>
      <name val="Arial"/>
      <family val="2"/>
    </font>
    <font>
      <sz val="10"/>
      <name val="Arial"/>
      <family val="2"/>
    </font>
    <font>
      <sz val="10"/>
      <color indexed="10"/>
      <name val="Arial"/>
      <family val="2"/>
    </font>
    <font>
      <sz val="8"/>
      <name val="Calibri"/>
      <family val="2"/>
    </font>
    <font>
      <sz val="12"/>
      <color indexed="8"/>
      <name val="Times New Roman"/>
      <family val="1"/>
    </font>
    <font>
      <b/>
      <sz val="11"/>
      <color indexed="8"/>
      <name val="Times New Roman"/>
      <family val="1"/>
    </font>
    <font>
      <sz val="11"/>
      <color indexed="8"/>
      <name val="Times New Roman"/>
      <family val="1"/>
    </font>
    <font>
      <b/>
      <sz val="12"/>
      <color indexed="8"/>
      <name val="Times New Roman"/>
      <family val="1"/>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8"/>
      <color indexed="10"/>
      <name val="Arial"/>
      <family val="2"/>
    </font>
    <font>
      <vertAlign val="superscript"/>
      <sz val="8"/>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7">
    <xf numFmtId="0" fontId="0" fillId="0" borderId="0" xfId="0" applyFont="1" applyAlignment="1">
      <alignment/>
    </xf>
    <xf numFmtId="0" fontId="6" fillId="33" borderId="10" xfId="0" applyFont="1" applyFill="1" applyBorder="1" applyAlignment="1">
      <alignment horizontal="center" vertical="center"/>
    </xf>
    <xf numFmtId="0" fontId="7" fillId="33" borderId="10" xfId="0" applyFont="1" applyFill="1" applyBorder="1" applyAlignment="1">
      <alignment vertical="center"/>
    </xf>
    <xf numFmtId="0" fontId="4" fillId="33" borderId="10" xfId="0" applyFont="1" applyFill="1" applyBorder="1" applyAlignment="1">
      <alignment horizontal="center" vertical="center"/>
    </xf>
    <xf numFmtId="2" fontId="8" fillId="33" borderId="10" xfId="0" applyNumberFormat="1" applyFont="1" applyFill="1" applyBorder="1" applyAlignment="1">
      <alignment vertical="center"/>
    </xf>
    <xf numFmtId="49" fontId="8" fillId="0" borderId="11" xfId="0" applyNumberFormat="1" applyFont="1" applyBorder="1" applyAlignment="1">
      <alignment horizontal="center" vertical="center"/>
    </xf>
    <xf numFmtId="49" fontId="8" fillId="0" borderId="10" xfId="0" applyNumberFormat="1" applyFont="1" applyFill="1" applyBorder="1" applyAlignment="1">
      <alignment horizontal="center" vertical="center"/>
    </xf>
    <xf numFmtId="0" fontId="8" fillId="0" borderId="10" xfId="0" applyFont="1" applyBorder="1" applyAlignment="1">
      <alignment horizontal="left" vertical="center"/>
    </xf>
    <xf numFmtId="0" fontId="8"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 fontId="9" fillId="0" borderId="10"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0" fontId="6" fillId="33" borderId="10" xfId="0" applyFont="1" applyFill="1" applyBorder="1" applyAlignment="1">
      <alignment horizontal="center"/>
    </xf>
    <xf numFmtId="0" fontId="4" fillId="33" borderId="10" xfId="0" applyFont="1" applyFill="1" applyBorder="1" applyAlignment="1">
      <alignment/>
    </xf>
    <xf numFmtId="1" fontId="8" fillId="0" borderId="10" xfId="0" applyNumberFormat="1" applyFont="1" applyFill="1" applyBorder="1" applyAlignment="1">
      <alignment horizontal="center" vertical="center"/>
    </xf>
    <xf numFmtId="1" fontId="8" fillId="0" borderId="11"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7" fillId="33" borderId="12" xfId="0" applyFont="1" applyFill="1" applyBorder="1" applyAlignment="1">
      <alignment vertical="center"/>
    </xf>
    <xf numFmtId="0" fontId="4" fillId="33" borderId="13" xfId="0" applyFont="1" applyFill="1" applyBorder="1" applyAlignment="1">
      <alignment horizontal="center" vertical="center"/>
    </xf>
    <xf numFmtId="0" fontId="7" fillId="33" borderId="14" xfId="0" applyFont="1" applyFill="1" applyBorder="1" applyAlignment="1">
      <alignment vertical="center"/>
    </xf>
    <xf numFmtId="2" fontId="8" fillId="0" borderId="0" xfId="0" applyNumberFormat="1" applyFont="1" applyBorder="1" applyAlignment="1" applyProtection="1">
      <alignment horizontal="center"/>
      <protection locked="0"/>
    </xf>
    <xf numFmtId="1" fontId="8" fillId="0" borderId="0" xfId="0" applyNumberFormat="1" applyFont="1" applyFill="1" applyBorder="1" applyAlignment="1">
      <alignment horizontal="right"/>
    </xf>
    <xf numFmtId="0" fontId="8" fillId="0" borderId="0" xfId="0" applyFont="1" applyBorder="1" applyAlignment="1">
      <alignment/>
    </xf>
    <xf numFmtId="0" fontId="8" fillId="0" borderId="0" xfId="0" applyFont="1" applyBorder="1" applyAlignment="1">
      <alignment horizontal="center"/>
    </xf>
    <xf numFmtId="49" fontId="8" fillId="0" borderId="0" xfId="0" applyNumberFormat="1" applyFont="1" applyFill="1" applyBorder="1" applyAlignment="1">
      <alignment horizontal="right"/>
    </xf>
    <xf numFmtId="0" fontId="10" fillId="0" borderId="0" xfId="0" applyFont="1" applyBorder="1" applyAlignment="1">
      <alignment/>
    </xf>
    <xf numFmtId="49"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0" fillId="0" borderId="0" xfId="0" applyFont="1" applyFill="1" applyBorder="1" applyAlignment="1">
      <alignment horizontal="left"/>
    </xf>
    <xf numFmtId="0" fontId="10" fillId="0" borderId="0" xfId="0" applyFont="1" applyFill="1" applyBorder="1" applyAlignment="1">
      <alignment/>
    </xf>
    <xf numFmtId="2" fontId="10" fillId="0" borderId="0" xfId="0" applyNumberFormat="1" applyFont="1" applyFill="1" applyBorder="1" applyAlignment="1">
      <alignment/>
    </xf>
    <xf numFmtId="2" fontId="11" fillId="0" borderId="0" xfId="0" applyNumberFormat="1" applyFont="1" applyFill="1" applyBorder="1" applyAlignment="1">
      <alignment/>
    </xf>
    <xf numFmtId="4" fontId="10" fillId="0" borderId="0" xfId="0" applyNumberFormat="1" applyFont="1" applyAlignment="1">
      <alignment horizontal="left"/>
    </xf>
    <xf numFmtId="0" fontId="10" fillId="0" borderId="0" xfId="0" applyNumberFormat="1" applyFont="1" applyFill="1" applyBorder="1" applyAlignment="1">
      <alignment horizontal="center"/>
    </xf>
    <xf numFmtId="2" fontId="10" fillId="0" borderId="0" xfId="0" applyNumberFormat="1" applyFont="1" applyFill="1" applyBorder="1" applyAlignment="1">
      <alignment/>
    </xf>
    <xf numFmtId="0" fontId="8" fillId="0" borderId="0" xfId="0" applyNumberFormat="1" applyFont="1" applyFill="1" applyBorder="1" applyAlignment="1">
      <alignment vertical="top" wrapText="1"/>
    </xf>
    <xf numFmtId="0" fontId="10" fillId="0" borderId="0" xfId="0" applyFont="1" applyFill="1" applyBorder="1" applyAlignment="1">
      <alignment horizontal="center"/>
    </xf>
    <xf numFmtId="0" fontId="10" fillId="0" borderId="0" xfId="0" applyFont="1" applyFill="1" applyBorder="1" applyAlignment="1">
      <alignment horizontal="left"/>
    </xf>
    <xf numFmtId="1" fontId="8" fillId="0" borderId="12" xfId="0" applyNumberFormat="1" applyFont="1" applyFill="1" applyBorder="1" applyAlignment="1">
      <alignment horizontal="center" vertical="center"/>
    </xf>
    <xf numFmtId="0" fontId="8" fillId="0" borderId="13" xfId="0" applyFont="1" applyFill="1" applyBorder="1" applyAlignment="1">
      <alignment horizontal="left" vertical="center"/>
    </xf>
    <xf numFmtId="1" fontId="8" fillId="0" borderId="10" xfId="0" applyNumberFormat="1" applyFont="1" applyFill="1" applyBorder="1" applyAlignment="1">
      <alignment horizontal="center" vertical="center"/>
    </xf>
    <xf numFmtId="1" fontId="7" fillId="33" borderId="10" xfId="0" applyNumberFormat="1" applyFont="1" applyFill="1" applyBorder="1" applyAlignment="1">
      <alignment vertical="center"/>
    </xf>
    <xf numFmtId="1" fontId="4" fillId="33" borderId="10" xfId="0" applyNumberFormat="1" applyFont="1" applyFill="1" applyBorder="1" applyAlignment="1">
      <alignment/>
    </xf>
    <xf numFmtId="1" fontId="4" fillId="33" borderId="10" xfId="0" applyNumberFormat="1" applyFont="1" applyFill="1" applyBorder="1" applyAlignment="1">
      <alignment horizontal="center" vertical="center"/>
    </xf>
    <xf numFmtId="1" fontId="7" fillId="33" borderId="14" xfId="0" applyNumberFormat="1" applyFont="1" applyFill="1" applyBorder="1" applyAlignment="1">
      <alignment vertical="center"/>
    </xf>
    <xf numFmtId="0" fontId="13" fillId="0" borderId="0" xfId="0" applyFont="1" applyAlignment="1">
      <alignment horizontal="right"/>
    </xf>
    <xf numFmtId="0" fontId="15" fillId="0" borderId="0" xfId="0" applyFont="1" applyAlignment="1">
      <alignment/>
    </xf>
    <xf numFmtId="0" fontId="15" fillId="0" borderId="10" xfId="0" applyFont="1" applyBorder="1" applyAlignment="1">
      <alignment horizontal="justify"/>
    </xf>
    <xf numFmtId="0" fontId="14" fillId="0" borderId="10" xfId="0" applyFont="1" applyFill="1" applyBorder="1" applyAlignment="1">
      <alignment horizontal="right" vertical="top" wrapText="1"/>
    </xf>
    <xf numFmtId="0" fontId="0" fillId="0" borderId="10" xfId="0" applyBorder="1" applyAlignment="1">
      <alignment horizontal="center" wrapText="1"/>
    </xf>
    <xf numFmtId="0" fontId="15" fillId="0" borderId="10" xfId="0" applyFont="1" applyBorder="1" applyAlignment="1">
      <alignment horizontal="right" vertical="top" wrapText="1"/>
    </xf>
    <xf numFmtId="49"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55" applyNumberFormat="1" applyFont="1" applyFill="1" applyBorder="1" applyAlignment="1">
      <alignment horizontal="center" vertical="center" wrapText="1"/>
      <protection/>
    </xf>
    <xf numFmtId="49" fontId="3" fillId="34" borderId="10" xfId="0" applyNumberFormat="1" applyFont="1" applyFill="1" applyBorder="1" applyAlignment="1">
      <alignment horizontal="right"/>
    </xf>
    <xf numFmtId="0" fontId="0" fillId="0" borderId="10" xfId="0" applyBorder="1" applyAlignment="1">
      <alignment horizontal="right"/>
    </xf>
    <xf numFmtId="0" fontId="8" fillId="0" borderId="13" xfId="0" applyFont="1" applyFill="1" applyBorder="1" applyAlignment="1">
      <alignment horizontal="left" vertical="center" wrapText="1"/>
    </xf>
    <xf numFmtId="43" fontId="0" fillId="0" borderId="10" xfId="0" applyNumberFormat="1" applyBorder="1" applyAlignment="1">
      <alignment/>
    </xf>
    <xf numFmtId="4" fontId="8" fillId="33" borderId="10" xfId="0" applyNumberFormat="1" applyFont="1" applyFill="1" applyBorder="1" applyAlignment="1">
      <alignment vertical="center"/>
    </xf>
    <xf numFmtId="4"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xf>
    <xf numFmtId="4" fontId="8" fillId="33" borderId="10" xfId="0" applyNumberFormat="1" applyFont="1" applyFill="1" applyBorder="1" applyAlignment="1">
      <alignment/>
    </xf>
    <xf numFmtId="4" fontId="8" fillId="35"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4" fontId="8" fillId="33" borderId="10" xfId="0" applyNumberFormat="1" applyFont="1" applyFill="1" applyBorder="1" applyAlignment="1">
      <alignment horizontal="center"/>
    </xf>
    <xf numFmtId="4" fontId="8" fillId="33" borderId="10" xfId="0" applyNumberFormat="1" applyFont="1" applyFill="1" applyBorder="1" applyAlignment="1">
      <alignment/>
    </xf>
    <xf numFmtId="4" fontId="4" fillId="0" borderId="10" xfId="0" applyNumberFormat="1" applyFont="1" applyFill="1" applyBorder="1" applyAlignment="1">
      <alignment horizontal="center" vertical="center"/>
    </xf>
    <xf numFmtId="43" fontId="0" fillId="34" borderId="10" xfId="0" applyNumberFormat="1" applyFill="1" applyBorder="1" applyAlignment="1">
      <alignment/>
    </xf>
    <xf numFmtId="0" fontId="15" fillId="0" borderId="10" xfId="0" applyFont="1" applyFill="1" applyBorder="1" applyAlignment="1">
      <alignment horizontal="right" vertical="top" wrapText="1"/>
    </xf>
    <xf numFmtId="0" fontId="13" fillId="0" borderId="0" xfId="0" applyFont="1" applyAlignment="1">
      <alignment horizontal="right"/>
    </xf>
    <xf numFmtId="0" fontId="16" fillId="0" borderId="0" xfId="0" applyFont="1" applyAlignment="1">
      <alignment horizontal="center"/>
    </xf>
    <xf numFmtId="0" fontId="15" fillId="0" borderId="0" xfId="0" applyFont="1" applyAlignment="1">
      <alignment horizontal="left" wrapText="1"/>
    </xf>
    <xf numFmtId="3" fontId="4" fillId="0" borderId="14" xfId="0" applyNumberFormat="1" applyFont="1" applyFill="1" applyBorder="1" applyAlignment="1">
      <alignment horizontal="left"/>
    </xf>
    <xf numFmtId="0" fontId="4" fillId="0" borderId="10" xfId="0" applyFont="1" applyFill="1" applyBorder="1" applyAlignment="1">
      <alignment horizontal="left"/>
    </xf>
    <xf numFmtId="4" fontId="7" fillId="33" borderId="13" xfId="0" applyNumberFormat="1" applyFont="1" applyFill="1" applyBorder="1" applyAlignment="1">
      <alignment horizontal="center" vertical="center"/>
    </xf>
    <xf numFmtId="4" fontId="7" fillId="33" borderId="12" xfId="0" applyNumberFormat="1" applyFont="1" applyFill="1" applyBorder="1" applyAlignment="1">
      <alignment horizontal="center" vertical="center"/>
    </xf>
    <xf numFmtId="1" fontId="2" fillId="0" borderId="0" xfId="0" applyNumberFormat="1" applyFont="1" applyFill="1" applyBorder="1" applyAlignment="1">
      <alignment horizontal="center"/>
    </xf>
    <xf numFmtId="1" fontId="4" fillId="0" borderId="14" xfId="0" applyNumberFormat="1" applyFont="1" applyFill="1" applyBorder="1" applyAlignment="1">
      <alignment horizontal="left"/>
    </xf>
    <xf numFmtId="1" fontId="4" fillId="0" borderId="10" xfId="0" applyNumberFormat="1" applyFont="1" applyFill="1" applyBorder="1" applyAlignment="1">
      <alignment horizontal="left"/>
    </xf>
    <xf numFmtId="0" fontId="53" fillId="0" borderId="10"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tabSelected="1" zoomScalePageLayoutView="0" workbookViewId="0" topLeftCell="A1">
      <selection activeCell="C12" sqref="C12"/>
    </sheetView>
  </sheetViews>
  <sheetFormatPr defaultColWidth="9.140625" defaultRowHeight="15"/>
  <cols>
    <col min="1" max="1" width="53.8515625" style="0" customWidth="1"/>
    <col min="2" max="2" width="17.57421875" style="0" customWidth="1"/>
  </cols>
  <sheetData>
    <row r="1" ht="15.75">
      <c r="A1" s="49"/>
    </row>
    <row r="2" spans="1:2" ht="15.75">
      <c r="A2" s="76" t="s">
        <v>138</v>
      </c>
      <c r="B2" s="76"/>
    </row>
    <row r="3" spans="1:2" ht="15.75">
      <c r="A3" s="76" t="s">
        <v>139</v>
      </c>
      <c r="B3" s="76"/>
    </row>
    <row r="4" spans="1:2" ht="21" customHeight="1">
      <c r="A4" s="77" t="s">
        <v>151</v>
      </c>
      <c r="B4" s="77"/>
    </row>
    <row r="5" ht="15">
      <c r="A5" s="50" t="s">
        <v>140</v>
      </c>
    </row>
    <row r="6" ht="15">
      <c r="A6" s="50" t="s">
        <v>136</v>
      </c>
    </row>
    <row r="7" ht="15">
      <c r="A7" s="50" t="s">
        <v>137</v>
      </c>
    </row>
    <row r="8" ht="15">
      <c r="A8" s="50"/>
    </row>
    <row r="9" spans="1:2" ht="78" customHeight="1">
      <c r="A9" s="78" t="s">
        <v>157</v>
      </c>
      <c r="B9" s="78"/>
    </row>
    <row r="10" ht="15">
      <c r="A10" s="50"/>
    </row>
    <row r="11" spans="1:2" ht="30">
      <c r="A11" s="50"/>
      <c r="B11" s="53" t="s">
        <v>144</v>
      </c>
    </row>
    <row r="12" spans="1:2" ht="15">
      <c r="A12" s="51" t="s">
        <v>141</v>
      </c>
      <c r="B12" s="64">
        <f>galapunkts!H48</f>
        <v>0</v>
      </c>
    </row>
    <row r="13" spans="1:2" ht="15">
      <c r="A13" s="51" t="s">
        <v>142</v>
      </c>
      <c r="B13" s="64">
        <f>pieturvietas!H42</f>
        <v>0</v>
      </c>
    </row>
    <row r="14" spans="1:2" ht="15">
      <c r="A14" s="51" t="s">
        <v>143</v>
      </c>
      <c r="B14" s="64">
        <f>caurteka!H37</f>
        <v>0</v>
      </c>
    </row>
    <row r="15" spans="1:2" ht="15">
      <c r="A15" s="52" t="s">
        <v>148</v>
      </c>
      <c r="B15" s="74">
        <f>ROUND(SUM(B12:B14),2)</f>
        <v>0</v>
      </c>
    </row>
    <row r="16" spans="1:2" ht="15">
      <c r="A16" s="75" t="s">
        <v>152</v>
      </c>
      <c r="B16" s="74">
        <f>ROUND(B15*5%,2)</f>
        <v>0</v>
      </c>
    </row>
    <row r="17" spans="1:2" ht="15">
      <c r="A17" s="52" t="s">
        <v>153</v>
      </c>
      <c r="B17" s="74">
        <f>ROUND(SUM(B15:B16),2)</f>
        <v>0</v>
      </c>
    </row>
    <row r="18" spans="1:2" ht="15">
      <c r="A18" s="54" t="s">
        <v>149</v>
      </c>
      <c r="B18" s="64">
        <f>ROUND(B17*21%,2)</f>
        <v>0</v>
      </c>
    </row>
    <row r="19" spans="1:2" ht="15">
      <c r="A19" s="54" t="s">
        <v>154</v>
      </c>
      <c r="B19" s="64">
        <f>ROUND(SUM(B17:B18),2)</f>
        <v>0</v>
      </c>
    </row>
  </sheetData>
  <sheetProtection/>
  <mergeCells count="4">
    <mergeCell ref="A2:B2"/>
    <mergeCell ref="A3:B3"/>
    <mergeCell ref="A4:B4"/>
    <mergeCell ref="A9:B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4"/>
  <sheetViews>
    <sheetView zoomScaleSheetLayoutView="13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C20" sqref="C20"/>
    </sheetView>
  </sheetViews>
  <sheetFormatPr defaultColWidth="9.140625" defaultRowHeight="15"/>
  <cols>
    <col min="1" max="1" width="11.7109375" style="0" customWidth="1"/>
    <col min="3" max="3" width="50.140625" style="0" customWidth="1"/>
    <col min="4" max="4" width="17.140625" style="0" customWidth="1"/>
    <col min="5" max="5" width="10.140625" style="0" customWidth="1"/>
  </cols>
  <sheetData>
    <row r="1" spans="1:8" ht="20.25">
      <c r="A1" s="83" t="s">
        <v>0</v>
      </c>
      <c r="B1" s="83"/>
      <c r="C1" s="83"/>
      <c r="D1" s="83"/>
      <c r="E1" s="83"/>
      <c r="F1" s="83"/>
      <c r="G1" s="83"/>
      <c r="H1" s="83"/>
    </row>
    <row r="2" spans="1:8" ht="15">
      <c r="A2" s="61" t="s">
        <v>1</v>
      </c>
      <c r="B2" s="84" t="s">
        <v>2</v>
      </c>
      <c r="C2" s="85"/>
      <c r="D2" s="85"/>
      <c r="E2" s="85"/>
      <c r="F2" s="85"/>
      <c r="G2" s="85"/>
      <c r="H2" s="85"/>
    </row>
    <row r="3" spans="1:8" ht="15">
      <c r="A3" s="61" t="s">
        <v>115</v>
      </c>
      <c r="B3" s="84" t="s">
        <v>150</v>
      </c>
      <c r="C3" s="85"/>
      <c r="D3" s="85"/>
      <c r="E3" s="85"/>
      <c r="F3" s="85"/>
      <c r="G3" s="85"/>
      <c r="H3" s="85"/>
    </row>
    <row r="4" spans="1:8" ht="15">
      <c r="A4" s="61"/>
      <c r="B4" s="79"/>
      <c r="C4" s="80"/>
      <c r="D4" s="80"/>
      <c r="E4" s="80"/>
      <c r="F4" s="80"/>
      <c r="G4" s="80"/>
      <c r="H4" s="80"/>
    </row>
    <row r="5" spans="1:8" ht="15">
      <c r="A5" s="61"/>
      <c r="B5" s="79"/>
      <c r="C5" s="80"/>
      <c r="D5" s="80"/>
      <c r="E5" s="80"/>
      <c r="F5" s="80"/>
      <c r="G5" s="80"/>
      <c r="H5" s="80"/>
    </row>
    <row r="6" spans="1:8" ht="45">
      <c r="A6" s="55" t="s">
        <v>3</v>
      </c>
      <c r="B6" s="56" t="s">
        <v>4</v>
      </c>
      <c r="C6" s="57" t="s">
        <v>5</v>
      </c>
      <c r="D6" s="57" t="s">
        <v>6</v>
      </c>
      <c r="E6" s="58" t="s">
        <v>7</v>
      </c>
      <c r="F6" s="59" t="s">
        <v>8</v>
      </c>
      <c r="G6" s="59" t="s">
        <v>146</v>
      </c>
      <c r="H6" s="60" t="s">
        <v>145</v>
      </c>
    </row>
    <row r="7" spans="1:8" ht="15">
      <c r="A7" s="1">
        <v>1</v>
      </c>
      <c r="B7" s="2"/>
      <c r="C7" s="3" t="s">
        <v>9</v>
      </c>
      <c r="D7" s="2"/>
      <c r="E7" s="2"/>
      <c r="F7" s="2"/>
      <c r="G7" s="4"/>
      <c r="H7" s="4"/>
    </row>
    <row r="8" spans="1:8" ht="15">
      <c r="A8" s="5" t="s">
        <v>101</v>
      </c>
      <c r="B8" s="6" t="s">
        <v>11</v>
      </c>
      <c r="C8" s="7" t="s">
        <v>12</v>
      </c>
      <c r="D8" s="8" t="s">
        <v>80</v>
      </c>
      <c r="E8" s="9" t="s">
        <v>13</v>
      </c>
      <c r="F8" s="10">
        <v>1</v>
      </c>
      <c r="G8" s="66"/>
      <c r="H8" s="66">
        <f>F8*G8</f>
        <v>0</v>
      </c>
    </row>
    <row r="9" spans="1:8" ht="15">
      <c r="A9" s="5" t="s">
        <v>10</v>
      </c>
      <c r="B9" s="11" t="s">
        <v>14</v>
      </c>
      <c r="C9" s="12" t="s">
        <v>15</v>
      </c>
      <c r="D9" s="8" t="s">
        <v>80</v>
      </c>
      <c r="E9" s="13" t="s">
        <v>155</v>
      </c>
      <c r="F9" s="14">
        <v>26</v>
      </c>
      <c r="G9" s="66"/>
      <c r="H9" s="66">
        <f>F9*G9</f>
        <v>0</v>
      </c>
    </row>
    <row r="10" spans="1:8" ht="15">
      <c r="A10" s="5" t="s">
        <v>75</v>
      </c>
      <c r="B10" s="11" t="s">
        <v>14</v>
      </c>
      <c r="C10" s="12" t="s">
        <v>89</v>
      </c>
      <c r="D10" s="8" t="s">
        <v>80</v>
      </c>
      <c r="E10" s="9" t="s">
        <v>49</v>
      </c>
      <c r="F10" s="14">
        <v>120</v>
      </c>
      <c r="G10" s="66"/>
      <c r="H10" s="66">
        <f>F10*G10</f>
        <v>0</v>
      </c>
    </row>
    <row r="11" spans="1:8" ht="15">
      <c r="A11" s="1">
        <v>2</v>
      </c>
      <c r="B11" s="2"/>
      <c r="C11" s="3" t="s">
        <v>16</v>
      </c>
      <c r="D11" s="2"/>
      <c r="E11" s="2"/>
      <c r="F11" s="2"/>
      <c r="G11" s="65"/>
      <c r="H11" s="65"/>
    </row>
    <row r="12" spans="1:8" ht="15">
      <c r="A12" s="5" t="s">
        <v>17</v>
      </c>
      <c r="B12" s="11" t="s">
        <v>18</v>
      </c>
      <c r="C12" s="12" t="s">
        <v>20</v>
      </c>
      <c r="D12" s="8" t="s">
        <v>80</v>
      </c>
      <c r="E12" s="9" t="s">
        <v>156</v>
      </c>
      <c r="F12" s="14">
        <v>700</v>
      </c>
      <c r="G12" s="67"/>
      <c r="H12" s="66">
        <f aca="true" t="shared" si="0" ref="H12:H17">F12*G12</f>
        <v>0</v>
      </c>
    </row>
    <row r="13" spans="1:8" ht="15">
      <c r="A13" s="5" t="s">
        <v>19</v>
      </c>
      <c r="B13" s="11" t="s">
        <v>18</v>
      </c>
      <c r="C13" s="12" t="s">
        <v>63</v>
      </c>
      <c r="D13" s="8" t="s">
        <v>80</v>
      </c>
      <c r="E13" s="9" t="s">
        <v>156</v>
      </c>
      <c r="F13" s="14">
        <v>700</v>
      </c>
      <c r="G13" s="67"/>
      <c r="H13" s="66">
        <f t="shared" si="0"/>
        <v>0</v>
      </c>
    </row>
    <row r="14" spans="1:8" ht="15">
      <c r="A14" s="5" t="s">
        <v>21</v>
      </c>
      <c r="B14" s="11" t="s">
        <v>18</v>
      </c>
      <c r="C14" s="12" t="s">
        <v>24</v>
      </c>
      <c r="D14" s="8" t="s">
        <v>80</v>
      </c>
      <c r="E14" s="13" t="s">
        <v>155</v>
      </c>
      <c r="F14" s="14">
        <v>620</v>
      </c>
      <c r="G14" s="67"/>
      <c r="H14" s="66">
        <f t="shared" si="0"/>
        <v>0</v>
      </c>
    </row>
    <row r="15" spans="1:8" ht="15">
      <c r="A15" s="5" t="s">
        <v>22</v>
      </c>
      <c r="B15" s="11" t="s">
        <v>18</v>
      </c>
      <c r="C15" s="12" t="s">
        <v>102</v>
      </c>
      <c r="D15" s="8" t="s">
        <v>82</v>
      </c>
      <c r="E15" s="9" t="s">
        <v>156</v>
      </c>
      <c r="F15" s="14">
        <v>20</v>
      </c>
      <c r="G15" s="67"/>
      <c r="H15" s="66">
        <f t="shared" si="0"/>
        <v>0</v>
      </c>
    </row>
    <row r="16" spans="1:8" ht="15">
      <c r="A16" s="5" t="s">
        <v>106</v>
      </c>
      <c r="B16" s="11" t="s">
        <v>18</v>
      </c>
      <c r="C16" s="12" t="s">
        <v>103</v>
      </c>
      <c r="D16" s="8" t="s">
        <v>91</v>
      </c>
      <c r="E16" s="13" t="s">
        <v>155</v>
      </c>
      <c r="F16" s="14">
        <v>120</v>
      </c>
      <c r="G16" s="67"/>
      <c r="H16" s="66">
        <f t="shared" si="0"/>
        <v>0</v>
      </c>
    </row>
    <row r="17" spans="1:8" ht="15">
      <c r="A17" s="5" t="s">
        <v>107</v>
      </c>
      <c r="B17" s="11" t="s">
        <v>23</v>
      </c>
      <c r="C17" s="12" t="s">
        <v>104</v>
      </c>
      <c r="D17" s="8" t="s">
        <v>105</v>
      </c>
      <c r="E17" s="9" t="s">
        <v>156</v>
      </c>
      <c r="F17" s="14">
        <v>20</v>
      </c>
      <c r="G17" s="67"/>
      <c r="H17" s="66">
        <f t="shared" si="0"/>
        <v>0</v>
      </c>
    </row>
    <row r="18" spans="1:8" ht="15">
      <c r="A18" s="16">
        <v>3</v>
      </c>
      <c r="B18" s="17"/>
      <c r="C18" s="3" t="s">
        <v>25</v>
      </c>
      <c r="D18" s="17"/>
      <c r="E18" s="17"/>
      <c r="F18" s="17"/>
      <c r="G18" s="68"/>
      <c r="H18" s="68"/>
    </row>
    <row r="19" spans="1:8" ht="24" customHeight="1">
      <c r="A19" s="15" t="s">
        <v>26</v>
      </c>
      <c r="B19" s="18" t="s">
        <v>27</v>
      </c>
      <c r="C19" s="12" t="s">
        <v>64</v>
      </c>
      <c r="D19" s="8" t="s">
        <v>80</v>
      </c>
      <c r="E19" s="9" t="s">
        <v>156</v>
      </c>
      <c r="F19" s="14">
        <v>400</v>
      </c>
      <c r="G19" s="69"/>
      <c r="H19" s="66">
        <f>F19*G19</f>
        <v>0</v>
      </c>
    </row>
    <row r="20" spans="1:8" ht="24" customHeight="1">
      <c r="A20" s="15" t="s">
        <v>28</v>
      </c>
      <c r="B20" s="19" t="s">
        <v>29</v>
      </c>
      <c r="C20" s="20" t="s">
        <v>65</v>
      </c>
      <c r="D20" s="8" t="s">
        <v>80</v>
      </c>
      <c r="E20" s="13" t="s">
        <v>155</v>
      </c>
      <c r="F20" s="14">
        <v>750</v>
      </c>
      <c r="G20" s="70"/>
      <c r="H20" s="66">
        <f>F20*G20</f>
        <v>0</v>
      </c>
    </row>
    <row r="21" spans="1:8" ht="24" customHeight="1">
      <c r="A21" s="15" t="s">
        <v>30</v>
      </c>
      <c r="B21" s="19" t="s">
        <v>29</v>
      </c>
      <c r="C21" s="20" t="s">
        <v>73</v>
      </c>
      <c r="D21" s="8" t="s">
        <v>80</v>
      </c>
      <c r="E21" s="13" t="s">
        <v>155</v>
      </c>
      <c r="F21" s="14">
        <v>675</v>
      </c>
      <c r="G21" s="70"/>
      <c r="H21" s="66">
        <f>F21*G21</f>
        <v>0</v>
      </c>
    </row>
    <row r="22" spans="1:8" ht="24" customHeight="1">
      <c r="A22" s="15" t="s">
        <v>31</v>
      </c>
      <c r="B22" s="19" t="s">
        <v>29</v>
      </c>
      <c r="C22" s="20" t="s">
        <v>66</v>
      </c>
      <c r="D22" s="8" t="s">
        <v>80</v>
      </c>
      <c r="E22" s="13" t="s">
        <v>155</v>
      </c>
      <c r="F22" s="14">
        <f>165</f>
        <v>165</v>
      </c>
      <c r="G22" s="70"/>
      <c r="H22" s="66">
        <f>F22*G22</f>
        <v>0</v>
      </c>
    </row>
    <row r="23" spans="1:8" ht="24" customHeight="1">
      <c r="A23" s="15" t="s">
        <v>87</v>
      </c>
      <c r="B23" s="19" t="s">
        <v>29</v>
      </c>
      <c r="C23" s="20" t="s">
        <v>88</v>
      </c>
      <c r="D23" s="8" t="s">
        <v>82</v>
      </c>
      <c r="E23" s="13" t="s">
        <v>155</v>
      </c>
      <c r="F23" s="14">
        <v>110</v>
      </c>
      <c r="G23" s="70"/>
      <c r="H23" s="66">
        <f>F23*G23</f>
        <v>0</v>
      </c>
    </row>
    <row r="24" spans="1:8" ht="18.75" customHeight="1">
      <c r="A24" s="16">
        <v>4</v>
      </c>
      <c r="B24" s="3"/>
      <c r="C24" s="3" t="s">
        <v>32</v>
      </c>
      <c r="D24" s="3"/>
      <c r="E24" s="3"/>
      <c r="F24" s="3"/>
      <c r="G24" s="71"/>
      <c r="H24" s="71"/>
    </row>
    <row r="25" spans="1:8" ht="18.75" customHeight="1">
      <c r="A25" s="5" t="s">
        <v>33</v>
      </c>
      <c r="B25" s="18" t="s">
        <v>34</v>
      </c>
      <c r="C25" s="20" t="s">
        <v>67</v>
      </c>
      <c r="D25" s="8" t="s">
        <v>80</v>
      </c>
      <c r="E25" s="13" t="s">
        <v>155</v>
      </c>
      <c r="F25" s="14">
        <v>540</v>
      </c>
      <c r="G25" s="70"/>
      <c r="H25" s="66">
        <f>F25*G25</f>
        <v>0</v>
      </c>
    </row>
    <row r="26" spans="1:8" ht="18.75" customHeight="1">
      <c r="A26" s="5" t="s">
        <v>35</v>
      </c>
      <c r="B26" s="19" t="s">
        <v>34</v>
      </c>
      <c r="C26" s="20" t="s">
        <v>36</v>
      </c>
      <c r="D26" s="8" t="s">
        <v>80</v>
      </c>
      <c r="E26" s="13" t="s">
        <v>155</v>
      </c>
      <c r="F26" s="14">
        <v>560</v>
      </c>
      <c r="G26" s="70"/>
      <c r="H26" s="66">
        <f>F26*G26</f>
        <v>0</v>
      </c>
    </row>
    <row r="27" spans="1:8" ht="18.75" customHeight="1">
      <c r="A27" s="5" t="s">
        <v>37</v>
      </c>
      <c r="B27" s="19" t="s">
        <v>34</v>
      </c>
      <c r="C27" s="20" t="s">
        <v>38</v>
      </c>
      <c r="D27" s="8" t="s">
        <v>80</v>
      </c>
      <c r="E27" s="13" t="s">
        <v>155</v>
      </c>
      <c r="F27" s="14">
        <v>165</v>
      </c>
      <c r="G27" s="70"/>
      <c r="H27" s="66">
        <f>F27*G27</f>
        <v>0</v>
      </c>
    </row>
    <row r="28" spans="1:8" ht="18.75" customHeight="1">
      <c r="A28" s="16">
        <v>5</v>
      </c>
      <c r="B28" s="17"/>
      <c r="C28" s="3" t="s">
        <v>39</v>
      </c>
      <c r="D28" s="17"/>
      <c r="E28" s="17"/>
      <c r="F28" s="17"/>
      <c r="G28" s="72"/>
      <c r="H28" s="72"/>
    </row>
    <row r="29" spans="1:8" ht="18.75" customHeight="1">
      <c r="A29" s="15" t="s">
        <v>40</v>
      </c>
      <c r="B29" s="18" t="s">
        <v>41</v>
      </c>
      <c r="C29" s="12" t="s">
        <v>78</v>
      </c>
      <c r="D29" s="8" t="s">
        <v>80</v>
      </c>
      <c r="E29" s="9" t="s">
        <v>42</v>
      </c>
      <c r="F29" s="14">
        <v>2</v>
      </c>
      <c r="G29" s="70"/>
      <c r="H29" s="66">
        <f>F29*G29</f>
        <v>0</v>
      </c>
    </row>
    <row r="30" spans="1:8" ht="18.75" customHeight="1">
      <c r="A30" s="15" t="s">
        <v>43</v>
      </c>
      <c r="B30" s="18" t="s">
        <v>41</v>
      </c>
      <c r="C30" s="12" t="s">
        <v>84</v>
      </c>
      <c r="D30" s="8" t="s">
        <v>80</v>
      </c>
      <c r="E30" s="9" t="s">
        <v>42</v>
      </c>
      <c r="F30" s="14">
        <v>2</v>
      </c>
      <c r="G30" s="70"/>
      <c r="H30" s="66">
        <f>F30*G30</f>
        <v>0</v>
      </c>
    </row>
    <row r="31" spans="1:8" ht="18.75" customHeight="1">
      <c r="A31" s="15" t="s">
        <v>44</v>
      </c>
      <c r="B31" s="18" t="s">
        <v>41</v>
      </c>
      <c r="C31" s="12" t="s">
        <v>83</v>
      </c>
      <c r="D31" s="8" t="s">
        <v>80</v>
      </c>
      <c r="E31" s="9" t="s">
        <v>42</v>
      </c>
      <c r="F31" s="14">
        <v>2</v>
      </c>
      <c r="G31" s="70"/>
      <c r="H31" s="66">
        <f aca="true" t="shared" si="1" ref="H31:H36">F31*G31</f>
        <v>0</v>
      </c>
    </row>
    <row r="32" spans="1:8" ht="18.75" customHeight="1">
      <c r="A32" s="15" t="s">
        <v>45</v>
      </c>
      <c r="B32" s="18" t="s">
        <v>41</v>
      </c>
      <c r="C32" s="12" t="s">
        <v>85</v>
      </c>
      <c r="D32" s="8" t="s">
        <v>82</v>
      </c>
      <c r="E32" s="9" t="s">
        <v>42</v>
      </c>
      <c r="F32" s="14">
        <v>1</v>
      </c>
      <c r="G32" s="70"/>
      <c r="H32" s="66">
        <f t="shared" si="1"/>
        <v>0</v>
      </c>
    </row>
    <row r="33" spans="1:8" ht="18.75" customHeight="1">
      <c r="A33" s="15" t="s">
        <v>94</v>
      </c>
      <c r="B33" s="18" t="s">
        <v>41</v>
      </c>
      <c r="C33" s="12" t="s">
        <v>81</v>
      </c>
      <c r="D33" s="8" t="s">
        <v>80</v>
      </c>
      <c r="E33" s="9" t="s">
        <v>42</v>
      </c>
      <c r="F33" s="14">
        <v>2</v>
      </c>
      <c r="G33" s="70"/>
      <c r="H33" s="66">
        <f t="shared" si="1"/>
        <v>0</v>
      </c>
    </row>
    <row r="34" spans="1:8" ht="18.75" customHeight="1">
      <c r="A34" s="15" t="s">
        <v>46</v>
      </c>
      <c r="B34" s="18" t="s">
        <v>41</v>
      </c>
      <c r="C34" s="12" t="s">
        <v>79</v>
      </c>
      <c r="D34" s="8" t="s">
        <v>80</v>
      </c>
      <c r="E34" s="9" t="s">
        <v>42</v>
      </c>
      <c r="F34" s="14">
        <v>2</v>
      </c>
      <c r="G34" s="70"/>
      <c r="H34" s="66">
        <f t="shared" si="1"/>
        <v>0</v>
      </c>
    </row>
    <row r="35" spans="1:8" ht="18.75" customHeight="1">
      <c r="A35" s="15" t="s">
        <v>47</v>
      </c>
      <c r="B35" s="18" t="s">
        <v>41</v>
      </c>
      <c r="C35" s="12" t="s">
        <v>70</v>
      </c>
      <c r="D35" s="8" t="s">
        <v>80</v>
      </c>
      <c r="E35" s="9" t="s">
        <v>42</v>
      </c>
      <c r="F35" s="14">
        <v>2</v>
      </c>
      <c r="G35" s="70"/>
      <c r="H35" s="66">
        <f t="shared" si="1"/>
        <v>0</v>
      </c>
    </row>
    <row r="36" spans="1:8" ht="18.75" customHeight="1">
      <c r="A36" s="15" t="s">
        <v>50</v>
      </c>
      <c r="B36" s="18" t="s">
        <v>41</v>
      </c>
      <c r="C36" s="12" t="s">
        <v>86</v>
      </c>
      <c r="D36" s="8" t="s">
        <v>80</v>
      </c>
      <c r="E36" s="9" t="s">
        <v>42</v>
      </c>
      <c r="F36" s="14">
        <v>3</v>
      </c>
      <c r="G36" s="70"/>
      <c r="H36" s="66">
        <f t="shared" si="1"/>
        <v>0</v>
      </c>
    </row>
    <row r="37" spans="1:8" ht="18.75" customHeight="1">
      <c r="A37" s="15" t="s">
        <v>95</v>
      </c>
      <c r="B37" s="18" t="s">
        <v>41</v>
      </c>
      <c r="C37" s="12" t="s">
        <v>71</v>
      </c>
      <c r="D37" s="8" t="s">
        <v>80</v>
      </c>
      <c r="E37" s="9" t="s">
        <v>42</v>
      </c>
      <c r="F37" s="14">
        <v>8</v>
      </c>
      <c r="G37" s="70"/>
      <c r="H37" s="66">
        <f aca="true" t="shared" si="2" ref="H37:H43">F37*G37</f>
        <v>0</v>
      </c>
    </row>
    <row r="38" spans="1:8" ht="18.75" customHeight="1">
      <c r="A38" s="15" t="s">
        <v>96</v>
      </c>
      <c r="B38" s="18" t="s">
        <v>48</v>
      </c>
      <c r="C38" s="12" t="s">
        <v>69</v>
      </c>
      <c r="D38" s="8" t="s">
        <v>80</v>
      </c>
      <c r="E38" s="13" t="s">
        <v>155</v>
      </c>
      <c r="F38" s="14">
        <v>25</v>
      </c>
      <c r="G38" s="70"/>
      <c r="H38" s="66">
        <f t="shared" si="2"/>
        <v>0</v>
      </c>
    </row>
    <row r="39" spans="1:8" ht="18.75" customHeight="1">
      <c r="A39" s="15" t="s">
        <v>97</v>
      </c>
      <c r="B39" s="18" t="s">
        <v>48</v>
      </c>
      <c r="C39" s="12" t="s">
        <v>77</v>
      </c>
      <c r="D39" s="8" t="s">
        <v>80</v>
      </c>
      <c r="E39" s="9" t="s">
        <v>13</v>
      </c>
      <c r="F39" s="14">
        <v>1</v>
      </c>
      <c r="G39" s="70"/>
      <c r="H39" s="66">
        <f t="shared" si="2"/>
        <v>0</v>
      </c>
    </row>
    <row r="40" spans="1:8" ht="18.75" customHeight="1">
      <c r="A40" s="15" t="s">
        <v>98</v>
      </c>
      <c r="B40" s="18" t="s">
        <v>51</v>
      </c>
      <c r="C40" s="12" t="s">
        <v>68</v>
      </c>
      <c r="D40" s="8" t="s">
        <v>80</v>
      </c>
      <c r="E40" s="9" t="s">
        <v>42</v>
      </c>
      <c r="F40" s="14">
        <v>4</v>
      </c>
      <c r="G40" s="70"/>
      <c r="H40" s="66">
        <f t="shared" si="2"/>
        <v>0</v>
      </c>
    </row>
    <row r="41" spans="1:8" ht="18.75" customHeight="1">
      <c r="A41" s="15" t="s">
        <v>99</v>
      </c>
      <c r="B41" s="42"/>
      <c r="C41" s="43" t="s">
        <v>108</v>
      </c>
      <c r="D41" s="8" t="s">
        <v>80</v>
      </c>
      <c r="E41" s="9" t="s">
        <v>42</v>
      </c>
      <c r="F41" s="14">
        <v>1</v>
      </c>
      <c r="G41" s="70"/>
      <c r="H41" s="66">
        <f t="shared" si="2"/>
        <v>0</v>
      </c>
    </row>
    <row r="42" spans="1:8" ht="26.25" customHeight="1">
      <c r="A42" s="15" t="s">
        <v>100</v>
      </c>
      <c r="B42" s="42" t="s">
        <v>59</v>
      </c>
      <c r="C42" s="63" t="s">
        <v>93</v>
      </c>
      <c r="D42" s="8" t="s">
        <v>80</v>
      </c>
      <c r="E42" s="9" t="s">
        <v>49</v>
      </c>
      <c r="F42" s="14">
        <v>5</v>
      </c>
      <c r="G42" s="70"/>
      <c r="H42" s="66">
        <f t="shared" si="2"/>
        <v>0</v>
      </c>
    </row>
    <row r="43" spans="1:8" ht="18.75" customHeight="1">
      <c r="A43" s="15" t="s">
        <v>109</v>
      </c>
      <c r="B43" s="42" t="s">
        <v>59</v>
      </c>
      <c r="C43" s="43" t="s">
        <v>92</v>
      </c>
      <c r="D43" s="8" t="s">
        <v>80</v>
      </c>
      <c r="E43" s="9" t="s">
        <v>42</v>
      </c>
      <c r="F43" s="14">
        <v>2</v>
      </c>
      <c r="G43" s="70"/>
      <c r="H43" s="66">
        <f t="shared" si="2"/>
        <v>0</v>
      </c>
    </row>
    <row r="44" spans="1:8" ht="18.75" customHeight="1">
      <c r="A44" s="16">
        <v>6</v>
      </c>
      <c r="B44" s="21"/>
      <c r="C44" s="22" t="s">
        <v>52</v>
      </c>
      <c r="D44" s="21"/>
      <c r="E44" s="21"/>
      <c r="F44" s="23"/>
      <c r="G44" s="81"/>
      <c r="H44" s="82"/>
    </row>
    <row r="45" spans="1:8" ht="18.75" customHeight="1">
      <c r="A45" s="15" t="s">
        <v>53</v>
      </c>
      <c r="B45" s="18" t="s">
        <v>56</v>
      </c>
      <c r="C45" s="12" t="s">
        <v>57</v>
      </c>
      <c r="D45" s="8" t="s">
        <v>80</v>
      </c>
      <c r="E45" s="9" t="s">
        <v>49</v>
      </c>
      <c r="F45" s="14">
        <v>108</v>
      </c>
      <c r="G45" s="70"/>
      <c r="H45" s="66">
        <f>F45*G45</f>
        <v>0</v>
      </c>
    </row>
    <row r="46" spans="1:8" ht="18.75" customHeight="1">
      <c r="A46" s="15" t="s">
        <v>54</v>
      </c>
      <c r="B46" s="18" t="s">
        <v>56</v>
      </c>
      <c r="C46" s="12" t="s">
        <v>58</v>
      </c>
      <c r="D46" s="8" t="s">
        <v>80</v>
      </c>
      <c r="E46" s="9" t="s">
        <v>49</v>
      </c>
      <c r="F46" s="14">
        <v>145</v>
      </c>
      <c r="G46" s="70"/>
      <c r="H46" s="66">
        <f>F46*G46</f>
        <v>0</v>
      </c>
    </row>
    <row r="47" spans="1:8" ht="18.75" customHeight="1">
      <c r="A47" s="15" t="s">
        <v>55</v>
      </c>
      <c r="B47" s="18"/>
      <c r="C47" s="20" t="s">
        <v>60</v>
      </c>
      <c r="D47" s="8" t="s">
        <v>80</v>
      </c>
      <c r="E47" s="9" t="s">
        <v>49</v>
      </c>
      <c r="F47" s="14">
        <v>90</v>
      </c>
      <c r="G47" s="70"/>
      <c r="H47" s="66">
        <f>F47*G47</f>
        <v>0</v>
      </c>
    </row>
    <row r="48" spans="1:8" ht="15">
      <c r="A48" s="28"/>
      <c r="B48" s="25"/>
      <c r="C48" s="26"/>
      <c r="D48" s="27"/>
      <c r="G48" s="62" t="s">
        <v>147</v>
      </c>
      <c r="H48" s="66">
        <f>SUM(H8:H10,H12:H17,H19:H23,H25:H27,H29:H43,H45:H47)</f>
        <v>0</v>
      </c>
    </row>
    <row r="49" spans="1:8" ht="15">
      <c r="A49" s="30"/>
      <c r="B49" s="31"/>
      <c r="C49" s="32"/>
      <c r="D49" s="33"/>
      <c r="E49" s="29"/>
      <c r="F49" s="34"/>
      <c r="G49" s="35"/>
      <c r="H49" s="35"/>
    </row>
    <row r="50" spans="1:8" ht="15">
      <c r="A50" s="30"/>
      <c r="B50" s="31"/>
      <c r="C50" s="36"/>
      <c r="D50" s="32"/>
      <c r="E50" s="37"/>
      <c r="F50" s="38"/>
      <c r="G50" s="35"/>
      <c r="H50" s="35"/>
    </row>
    <row r="51" spans="1:8" ht="15">
      <c r="A51" s="30"/>
      <c r="B51" s="39"/>
      <c r="C51" s="36"/>
      <c r="D51" s="36"/>
      <c r="E51" s="39"/>
      <c r="F51" s="39"/>
      <c r="G51" s="39"/>
      <c r="H51" s="35"/>
    </row>
    <row r="52" spans="1:8" ht="15">
      <c r="A52" s="30"/>
      <c r="B52" s="39"/>
      <c r="C52" s="36"/>
      <c r="D52" s="36"/>
      <c r="E52" s="39"/>
      <c r="F52" s="39"/>
      <c r="G52" s="39"/>
      <c r="H52" s="35"/>
    </row>
    <row r="53" spans="1:8" ht="15">
      <c r="A53" s="30"/>
      <c r="B53" s="31" t="s">
        <v>62</v>
      </c>
      <c r="C53" s="39"/>
      <c r="D53" s="40"/>
      <c r="E53" s="39"/>
      <c r="F53" s="39"/>
      <c r="G53" s="39"/>
      <c r="H53" s="35"/>
    </row>
    <row r="54" spans="1:8" ht="15">
      <c r="A54" s="30"/>
      <c r="B54" s="39"/>
      <c r="C54" s="41"/>
      <c r="D54" s="39"/>
      <c r="E54" s="39"/>
      <c r="F54" s="39"/>
      <c r="G54" s="39"/>
      <c r="H54" s="35"/>
    </row>
  </sheetData>
  <sheetProtection/>
  <autoFilter ref="A6:H48"/>
  <mergeCells count="6">
    <mergeCell ref="B5:H5"/>
    <mergeCell ref="G44:H44"/>
    <mergeCell ref="A1:H1"/>
    <mergeCell ref="B2:H2"/>
    <mergeCell ref="B3:H3"/>
    <mergeCell ref="B4:H4"/>
  </mergeCells>
  <printOptions/>
  <pageMargins left="0.7" right="0.7" top="0.75" bottom="0.75" header="0.3" footer="0.3"/>
  <pageSetup horizontalDpi="600" verticalDpi="600" orientation="portrait" paperSize="9" scale="69" r:id="rId1"/>
  <ignoredErrors>
    <ignoredError sqref="A40:A43" twoDigitTextYear="1"/>
  </ignoredErrors>
</worksheet>
</file>

<file path=xl/worksheets/sheet3.xml><?xml version="1.0" encoding="utf-8"?>
<worksheet xmlns="http://schemas.openxmlformats.org/spreadsheetml/2006/main" xmlns:r="http://schemas.openxmlformats.org/officeDocument/2006/relationships">
  <dimension ref="A1:H47"/>
  <sheetViews>
    <sheetView zoomScaleSheetLayoutView="115" zoomScalePageLayoutView="0" workbookViewId="0" topLeftCell="A1">
      <pane xSplit="3" ySplit="6" topLeftCell="D21" activePane="bottomRight" state="frozen"/>
      <selection pane="topLeft" activeCell="A1" sqref="A1"/>
      <selection pane="topRight" activeCell="D1" sqref="D1"/>
      <selection pane="bottomLeft" activeCell="A7" sqref="A7"/>
      <selection pane="bottomRight" activeCell="F32" sqref="F32"/>
    </sheetView>
  </sheetViews>
  <sheetFormatPr defaultColWidth="9.140625" defaultRowHeight="15"/>
  <cols>
    <col min="1" max="1" width="11.7109375" style="0" customWidth="1"/>
    <col min="3" max="3" width="54.57421875" style="0" customWidth="1"/>
    <col min="4" max="4" width="13.00390625" style="0" customWidth="1"/>
    <col min="5" max="5" width="10.00390625" style="0" customWidth="1"/>
  </cols>
  <sheetData>
    <row r="1" spans="1:8" ht="20.25">
      <c r="A1" s="83" t="s">
        <v>72</v>
      </c>
      <c r="B1" s="83"/>
      <c r="C1" s="83"/>
      <c r="D1" s="83"/>
      <c r="E1" s="83"/>
      <c r="F1" s="83"/>
      <c r="G1" s="83"/>
      <c r="H1" s="83"/>
    </row>
    <row r="2" spans="1:8" ht="15">
      <c r="A2" s="61" t="s">
        <v>1</v>
      </c>
      <c r="B2" s="84" t="s">
        <v>2</v>
      </c>
      <c r="C2" s="85"/>
      <c r="D2" s="85"/>
      <c r="E2" s="85"/>
      <c r="F2" s="85"/>
      <c r="G2" s="85"/>
      <c r="H2" s="85"/>
    </row>
    <row r="3" spans="1:8" ht="15">
      <c r="A3" s="61" t="s">
        <v>115</v>
      </c>
      <c r="B3" s="84" t="s">
        <v>116</v>
      </c>
      <c r="C3" s="85"/>
      <c r="D3" s="85"/>
      <c r="E3" s="85"/>
      <c r="F3" s="85"/>
      <c r="G3" s="85"/>
      <c r="H3" s="85"/>
    </row>
    <row r="4" spans="1:8" ht="15">
      <c r="A4" s="61"/>
      <c r="B4" s="79"/>
      <c r="C4" s="80"/>
      <c r="D4" s="80"/>
      <c r="E4" s="80"/>
      <c r="F4" s="80"/>
      <c r="G4" s="80"/>
      <c r="H4" s="80"/>
    </row>
    <row r="5" spans="1:8" ht="15">
      <c r="A5" s="61"/>
      <c r="B5" s="79"/>
      <c r="C5" s="80"/>
      <c r="D5" s="80"/>
      <c r="E5" s="80"/>
      <c r="F5" s="80"/>
      <c r="G5" s="80"/>
      <c r="H5" s="80"/>
    </row>
    <row r="6" spans="1:8" ht="45">
      <c r="A6" s="55" t="s">
        <v>3</v>
      </c>
      <c r="B6" s="56" t="s">
        <v>4</v>
      </c>
      <c r="C6" s="57" t="s">
        <v>5</v>
      </c>
      <c r="D6" s="57" t="s">
        <v>6</v>
      </c>
      <c r="E6" s="58" t="s">
        <v>7</v>
      </c>
      <c r="F6" s="59" t="s">
        <v>8</v>
      </c>
      <c r="G6" s="59" t="s">
        <v>146</v>
      </c>
      <c r="H6" s="60" t="s">
        <v>145</v>
      </c>
    </row>
    <row r="7" spans="1:8" ht="15">
      <c r="A7" s="1">
        <v>1</v>
      </c>
      <c r="B7" s="2"/>
      <c r="C7" s="3" t="s">
        <v>9</v>
      </c>
      <c r="D7" s="2"/>
      <c r="E7" s="2"/>
      <c r="F7" s="2"/>
      <c r="G7" s="4"/>
      <c r="H7" s="4"/>
    </row>
    <row r="8" spans="1:8" ht="15">
      <c r="A8" s="5" t="s">
        <v>10</v>
      </c>
      <c r="B8" s="6" t="s">
        <v>11</v>
      </c>
      <c r="C8" s="7" t="s">
        <v>12</v>
      </c>
      <c r="D8" s="8" t="s">
        <v>110</v>
      </c>
      <c r="E8" s="9" t="s">
        <v>13</v>
      </c>
      <c r="F8" s="44">
        <v>3</v>
      </c>
      <c r="G8" s="66"/>
      <c r="H8" s="66">
        <f>ROUND(F8*G8,2)</f>
        <v>0</v>
      </c>
    </row>
    <row r="9" spans="1:8" ht="15">
      <c r="A9" s="5" t="s">
        <v>76</v>
      </c>
      <c r="B9" s="11" t="s">
        <v>14</v>
      </c>
      <c r="C9" s="12" t="s">
        <v>15</v>
      </c>
      <c r="D9" s="8" t="s">
        <v>110</v>
      </c>
      <c r="E9" s="13" t="s">
        <v>155</v>
      </c>
      <c r="F9" s="18">
        <v>90</v>
      </c>
      <c r="G9" s="66"/>
      <c r="H9" s="66">
        <f>ROUND(F9*G9,2)</f>
        <v>0</v>
      </c>
    </row>
    <row r="10" spans="1:8" ht="15">
      <c r="A10" s="1">
        <v>2</v>
      </c>
      <c r="B10" s="2"/>
      <c r="C10" s="3" t="s">
        <v>16</v>
      </c>
      <c r="D10" s="2"/>
      <c r="E10" s="2"/>
      <c r="F10" s="45"/>
      <c r="G10" s="65"/>
      <c r="H10" s="65"/>
    </row>
    <row r="11" spans="1:8" ht="15">
      <c r="A11" s="5" t="s">
        <v>19</v>
      </c>
      <c r="B11" s="11" t="s">
        <v>18</v>
      </c>
      <c r="C11" s="12" t="s">
        <v>20</v>
      </c>
      <c r="D11" s="8" t="s">
        <v>110</v>
      </c>
      <c r="E11" s="9" t="s">
        <v>156</v>
      </c>
      <c r="F11" s="18">
        <v>520</v>
      </c>
      <c r="G11" s="67"/>
      <c r="H11" s="66">
        <f>ROUND(F11*G11,2)</f>
        <v>0</v>
      </c>
    </row>
    <row r="12" spans="1:8" ht="15">
      <c r="A12" s="5" t="s">
        <v>21</v>
      </c>
      <c r="B12" s="11" t="s">
        <v>18</v>
      </c>
      <c r="C12" s="12" t="s">
        <v>63</v>
      </c>
      <c r="D12" s="8" t="s">
        <v>110</v>
      </c>
      <c r="E12" s="9" t="s">
        <v>156</v>
      </c>
      <c r="F12" s="18">
        <v>100</v>
      </c>
      <c r="G12" s="67"/>
      <c r="H12" s="66">
        <f>ROUND(F12*G12,2)</f>
        <v>0</v>
      </c>
    </row>
    <row r="13" spans="1:8" ht="15">
      <c r="A13" s="5" t="s">
        <v>22</v>
      </c>
      <c r="B13" s="11" t="s">
        <v>135</v>
      </c>
      <c r="C13" s="12" t="s">
        <v>133</v>
      </c>
      <c r="D13" s="8" t="s">
        <v>110</v>
      </c>
      <c r="E13" s="13" t="s">
        <v>155</v>
      </c>
      <c r="F13" s="18">
        <v>300</v>
      </c>
      <c r="G13" s="67"/>
      <c r="H13" s="66">
        <f>ROUND(F13*G13,2)</f>
        <v>0</v>
      </c>
    </row>
    <row r="14" spans="1:8" ht="15">
      <c r="A14" s="5" t="s">
        <v>106</v>
      </c>
      <c r="B14" s="11" t="s">
        <v>135</v>
      </c>
      <c r="C14" s="12" t="s">
        <v>134</v>
      </c>
      <c r="D14" s="8" t="s">
        <v>110</v>
      </c>
      <c r="E14" s="13" t="s">
        <v>155</v>
      </c>
      <c r="F14" s="18">
        <v>300</v>
      </c>
      <c r="G14" s="67"/>
      <c r="H14" s="66">
        <f>ROUND(F14*G14,2)</f>
        <v>0</v>
      </c>
    </row>
    <row r="15" spans="1:8" ht="15">
      <c r="A15" s="5" t="s">
        <v>107</v>
      </c>
      <c r="B15" s="11" t="s">
        <v>23</v>
      </c>
      <c r="C15" s="12" t="s">
        <v>24</v>
      </c>
      <c r="D15" s="8" t="s">
        <v>110</v>
      </c>
      <c r="E15" s="13" t="s">
        <v>155</v>
      </c>
      <c r="F15" s="18">
        <v>340</v>
      </c>
      <c r="G15" s="67"/>
      <c r="H15" s="66">
        <f>ROUND(F15*G15,2)</f>
        <v>0</v>
      </c>
    </row>
    <row r="16" spans="1:8" ht="15">
      <c r="A16" s="16">
        <v>3</v>
      </c>
      <c r="B16" s="17"/>
      <c r="C16" s="3" t="s">
        <v>25</v>
      </c>
      <c r="D16" s="17"/>
      <c r="E16" s="17"/>
      <c r="F16" s="46"/>
      <c r="G16" s="68"/>
      <c r="H16" s="68"/>
    </row>
    <row r="17" spans="1:8" ht="24" customHeight="1">
      <c r="A17" s="15" t="s">
        <v>26</v>
      </c>
      <c r="B17" s="18" t="s">
        <v>27</v>
      </c>
      <c r="C17" s="12" t="s">
        <v>64</v>
      </c>
      <c r="D17" s="8" t="s">
        <v>110</v>
      </c>
      <c r="E17" s="9" t="s">
        <v>156</v>
      </c>
      <c r="F17" s="18">
        <v>425</v>
      </c>
      <c r="G17" s="69"/>
      <c r="H17" s="66">
        <f>ROUND(F17*G17,2)</f>
        <v>0</v>
      </c>
    </row>
    <row r="18" spans="1:8" ht="24" customHeight="1">
      <c r="A18" s="15" t="s">
        <v>28</v>
      </c>
      <c r="B18" s="19" t="s">
        <v>29</v>
      </c>
      <c r="C18" s="20" t="s">
        <v>65</v>
      </c>
      <c r="D18" s="8" t="s">
        <v>110</v>
      </c>
      <c r="E18" s="13" t="s">
        <v>155</v>
      </c>
      <c r="F18" s="18">
        <v>420</v>
      </c>
      <c r="G18" s="70"/>
      <c r="H18" s="66">
        <f>ROUND(F18*G18,2)</f>
        <v>0</v>
      </c>
    </row>
    <row r="19" spans="1:8" ht="24" customHeight="1">
      <c r="A19" s="15" t="s">
        <v>30</v>
      </c>
      <c r="B19" s="19" t="s">
        <v>29</v>
      </c>
      <c r="C19" s="20" t="s">
        <v>73</v>
      </c>
      <c r="D19" s="8" t="s">
        <v>110</v>
      </c>
      <c r="E19" s="13" t="s">
        <v>155</v>
      </c>
      <c r="F19" s="18">
        <v>335</v>
      </c>
      <c r="G19" s="70"/>
      <c r="H19" s="66">
        <f>ROUND(F19*G19,2)</f>
        <v>0</v>
      </c>
    </row>
    <row r="20" spans="1:8" ht="24" customHeight="1">
      <c r="A20" s="15" t="s">
        <v>31</v>
      </c>
      <c r="B20" s="19" t="s">
        <v>29</v>
      </c>
      <c r="C20" s="20" t="s">
        <v>66</v>
      </c>
      <c r="D20" s="8" t="s">
        <v>110</v>
      </c>
      <c r="E20" s="13" t="s">
        <v>155</v>
      </c>
      <c r="F20" s="18">
        <v>360</v>
      </c>
      <c r="G20" s="70"/>
      <c r="H20" s="66">
        <f>ROUND(F20*G20,2)</f>
        <v>0</v>
      </c>
    </row>
    <row r="21" spans="1:8" ht="24" customHeight="1">
      <c r="A21" s="15" t="s">
        <v>87</v>
      </c>
      <c r="B21" s="19" t="s">
        <v>29</v>
      </c>
      <c r="C21" s="20" t="s">
        <v>88</v>
      </c>
      <c r="D21" s="8" t="s">
        <v>110</v>
      </c>
      <c r="E21" s="13" t="s">
        <v>155</v>
      </c>
      <c r="F21" s="18">
        <v>85</v>
      </c>
      <c r="G21" s="70"/>
      <c r="H21" s="66">
        <f>ROUND(F21*G21,2)</f>
        <v>0</v>
      </c>
    </row>
    <row r="22" spans="1:8" ht="18.75" customHeight="1">
      <c r="A22" s="16">
        <v>4</v>
      </c>
      <c r="B22" s="3"/>
      <c r="C22" s="3" t="s">
        <v>32</v>
      </c>
      <c r="D22" s="3"/>
      <c r="E22" s="3"/>
      <c r="F22" s="47"/>
      <c r="G22" s="71"/>
      <c r="H22" s="71"/>
    </row>
    <row r="23" spans="1:8" ht="18.75" customHeight="1">
      <c r="A23" s="5" t="s">
        <v>33</v>
      </c>
      <c r="B23" s="18" t="s">
        <v>34</v>
      </c>
      <c r="C23" s="20" t="s">
        <v>67</v>
      </c>
      <c r="D23" s="8" t="s">
        <v>110</v>
      </c>
      <c r="E23" s="13" t="s">
        <v>155</v>
      </c>
      <c r="F23" s="18">
        <v>285</v>
      </c>
      <c r="G23" s="70"/>
      <c r="H23" s="66">
        <f>ROUND(F23*G23,2)</f>
        <v>0</v>
      </c>
    </row>
    <row r="24" spans="1:8" ht="18.75" customHeight="1">
      <c r="A24" s="5" t="s">
        <v>35</v>
      </c>
      <c r="B24" s="19" t="s">
        <v>34</v>
      </c>
      <c r="C24" s="20" t="s">
        <v>36</v>
      </c>
      <c r="D24" s="8" t="s">
        <v>110</v>
      </c>
      <c r="E24" s="13" t="s">
        <v>155</v>
      </c>
      <c r="F24" s="18">
        <v>360</v>
      </c>
      <c r="G24" s="70"/>
      <c r="H24" s="66">
        <f>ROUND(F24*G24,2)</f>
        <v>0</v>
      </c>
    </row>
    <row r="25" spans="1:8" ht="18.75" customHeight="1">
      <c r="A25" s="5" t="s">
        <v>37</v>
      </c>
      <c r="B25" s="19" t="s">
        <v>34</v>
      </c>
      <c r="C25" s="20" t="s">
        <v>38</v>
      </c>
      <c r="D25" s="8" t="s">
        <v>110</v>
      </c>
      <c r="E25" s="13" t="s">
        <v>155</v>
      </c>
      <c r="F25" s="18">
        <v>335</v>
      </c>
      <c r="G25" s="70"/>
      <c r="H25" s="66">
        <f>ROUND(F25*G25,2)</f>
        <v>0</v>
      </c>
    </row>
    <row r="26" spans="1:8" ht="18.75" customHeight="1">
      <c r="A26" s="16">
        <v>5</v>
      </c>
      <c r="B26" s="17"/>
      <c r="C26" s="3" t="s">
        <v>39</v>
      </c>
      <c r="D26" s="17"/>
      <c r="E26" s="17"/>
      <c r="F26" s="46"/>
      <c r="G26" s="72"/>
      <c r="H26" s="72"/>
    </row>
    <row r="27" spans="1:8" ht="18.75" customHeight="1">
      <c r="A27" s="15" t="s">
        <v>43</v>
      </c>
      <c r="B27" s="18" t="s">
        <v>41</v>
      </c>
      <c r="C27" s="12" t="s">
        <v>70</v>
      </c>
      <c r="D27" s="8" t="s">
        <v>110</v>
      </c>
      <c r="E27" s="9" t="s">
        <v>42</v>
      </c>
      <c r="F27" s="18">
        <v>6</v>
      </c>
      <c r="G27" s="70"/>
      <c r="H27" s="66">
        <f aca="true" t="shared" si="0" ref="H27:H34">ROUND(F27*G27,2)</f>
        <v>0</v>
      </c>
    </row>
    <row r="28" spans="1:8" ht="18.75" customHeight="1">
      <c r="A28" s="15" t="s">
        <v>43</v>
      </c>
      <c r="B28" s="18" t="s">
        <v>41</v>
      </c>
      <c r="C28" s="12" t="s">
        <v>71</v>
      </c>
      <c r="D28" s="8" t="s">
        <v>110</v>
      </c>
      <c r="E28" s="9" t="s">
        <v>42</v>
      </c>
      <c r="F28" s="18">
        <v>3</v>
      </c>
      <c r="G28" s="70"/>
      <c r="H28" s="66">
        <f t="shared" si="0"/>
        <v>0</v>
      </c>
    </row>
    <row r="29" spans="1:8" ht="18.75" customHeight="1">
      <c r="A29" s="15" t="s">
        <v>44</v>
      </c>
      <c r="B29" s="18" t="s">
        <v>48</v>
      </c>
      <c r="C29" s="12" t="s">
        <v>69</v>
      </c>
      <c r="D29" s="8" t="s">
        <v>110</v>
      </c>
      <c r="E29" s="13" t="s">
        <v>155</v>
      </c>
      <c r="F29" s="18">
        <v>20</v>
      </c>
      <c r="G29" s="70"/>
      <c r="H29" s="66">
        <f t="shared" si="0"/>
        <v>0</v>
      </c>
    </row>
    <row r="30" spans="1:8" ht="18.75" customHeight="1">
      <c r="A30" s="15" t="s">
        <v>45</v>
      </c>
      <c r="B30" s="18" t="s">
        <v>48</v>
      </c>
      <c r="C30" s="12" t="s">
        <v>113</v>
      </c>
      <c r="D30" s="8" t="s">
        <v>110</v>
      </c>
      <c r="E30" s="86" t="s">
        <v>158</v>
      </c>
      <c r="F30" s="18">
        <v>5</v>
      </c>
      <c r="G30" s="70"/>
      <c r="H30" s="66">
        <f t="shared" si="0"/>
        <v>0</v>
      </c>
    </row>
    <row r="31" spans="1:8" ht="18.75" customHeight="1">
      <c r="A31" s="15" t="s">
        <v>50</v>
      </c>
      <c r="B31" s="18" t="s">
        <v>41</v>
      </c>
      <c r="C31" s="12" t="s">
        <v>112</v>
      </c>
      <c r="D31" s="8" t="s">
        <v>110</v>
      </c>
      <c r="E31" s="9" t="s">
        <v>42</v>
      </c>
      <c r="F31" s="18">
        <v>3</v>
      </c>
      <c r="G31" s="70"/>
      <c r="H31" s="66">
        <f t="shared" si="0"/>
        <v>0</v>
      </c>
    </row>
    <row r="32" spans="1:8" ht="18.75" customHeight="1">
      <c r="A32" s="15" t="s">
        <v>97</v>
      </c>
      <c r="B32" s="18" t="s">
        <v>48</v>
      </c>
      <c r="C32" s="12" t="s">
        <v>119</v>
      </c>
      <c r="D32" s="8" t="s">
        <v>118</v>
      </c>
      <c r="E32" s="9" t="s">
        <v>49</v>
      </c>
      <c r="F32" s="18">
        <v>25</v>
      </c>
      <c r="G32" s="70"/>
      <c r="H32" s="66">
        <f t="shared" si="0"/>
        <v>0</v>
      </c>
    </row>
    <row r="33" spans="1:8" ht="18.75" customHeight="1">
      <c r="A33" s="15" t="s">
        <v>99</v>
      </c>
      <c r="B33" s="42"/>
      <c r="C33" s="43" t="s">
        <v>108</v>
      </c>
      <c r="D33" s="8" t="s">
        <v>110</v>
      </c>
      <c r="E33" s="9" t="s">
        <v>42</v>
      </c>
      <c r="F33" s="18">
        <v>1</v>
      </c>
      <c r="G33" s="70"/>
      <c r="H33" s="66">
        <f t="shared" si="0"/>
        <v>0</v>
      </c>
    </row>
    <row r="34" spans="1:8" ht="18.75" customHeight="1">
      <c r="A34" s="15" t="s">
        <v>100</v>
      </c>
      <c r="B34" s="42" t="s">
        <v>59</v>
      </c>
      <c r="C34" s="43" t="s">
        <v>114</v>
      </c>
      <c r="D34" s="8" t="s">
        <v>110</v>
      </c>
      <c r="E34" s="9" t="s">
        <v>13</v>
      </c>
      <c r="F34" s="18">
        <v>1</v>
      </c>
      <c r="G34" s="70"/>
      <c r="H34" s="66">
        <f t="shared" si="0"/>
        <v>0</v>
      </c>
    </row>
    <row r="35" spans="1:8" ht="18.75" customHeight="1">
      <c r="A35" s="16">
        <v>6</v>
      </c>
      <c r="B35" s="21"/>
      <c r="C35" s="22" t="s">
        <v>52</v>
      </c>
      <c r="D35" s="21"/>
      <c r="E35" s="21"/>
      <c r="F35" s="48"/>
      <c r="G35" s="81"/>
      <c r="H35" s="82"/>
    </row>
    <row r="36" spans="1:8" ht="18.75" customHeight="1">
      <c r="A36" s="15" t="s">
        <v>53</v>
      </c>
      <c r="B36" s="18" t="s">
        <v>56</v>
      </c>
      <c r="C36" s="12" t="s">
        <v>57</v>
      </c>
      <c r="D36" s="8" t="s">
        <v>110</v>
      </c>
      <c r="E36" s="9" t="s">
        <v>49</v>
      </c>
      <c r="F36" s="18">
        <v>95</v>
      </c>
      <c r="G36" s="70"/>
      <c r="H36" s="66">
        <f>ROUND(F36*G36,2)</f>
        <v>0</v>
      </c>
    </row>
    <row r="37" spans="1:8" ht="18.75" customHeight="1">
      <c r="A37" s="15" t="s">
        <v>54</v>
      </c>
      <c r="B37" s="18" t="s">
        <v>56</v>
      </c>
      <c r="C37" s="12" t="s">
        <v>58</v>
      </c>
      <c r="D37" s="8" t="s">
        <v>110</v>
      </c>
      <c r="E37" s="9" t="s">
        <v>49</v>
      </c>
      <c r="F37" s="18">
        <v>315</v>
      </c>
      <c r="G37" s="70"/>
      <c r="H37" s="66">
        <f>ROUND(F37*G37,2)</f>
        <v>0</v>
      </c>
    </row>
    <row r="38" spans="1:8" ht="18.75" customHeight="1">
      <c r="A38" s="15" t="s">
        <v>55</v>
      </c>
      <c r="B38" s="19" t="s">
        <v>59</v>
      </c>
      <c r="C38" s="20" t="s">
        <v>60</v>
      </c>
      <c r="D38" s="8" t="s">
        <v>110</v>
      </c>
      <c r="E38" s="9" t="s">
        <v>49</v>
      </c>
      <c r="F38" s="18">
        <v>18</v>
      </c>
      <c r="G38" s="70"/>
      <c r="H38" s="66">
        <f>ROUND(F38*G38,2)</f>
        <v>0</v>
      </c>
    </row>
    <row r="39" spans="1:8" ht="18.75" customHeight="1">
      <c r="A39" s="15" t="s">
        <v>90</v>
      </c>
      <c r="B39" s="19" t="s">
        <v>59</v>
      </c>
      <c r="C39" s="20" t="s">
        <v>117</v>
      </c>
      <c r="D39" s="8" t="s">
        <v>111</v>
      </c>
      <c r="E39" s="13" t="s">
        <v>155</v>
      </c>
      <c r="F39" s="18">
        <v>53</v>
      </c>
      <c r="G39" s="70"/>
      <c r="H39" s="66">
        <f>ROUND(F39*G39,2)</f>
        <v>0</v>
      </c>
    </row>
    <row r="40" spans="1:8" ht="15">
      <c r="A40" s="16">
        <v>7</v>
      </c>
      <c r="B40" s="17"/>
      <c r="C40" s="3" t="s">
        <v>61</v>
      </c>
      <c r="D40" s="17"/>
      <c r="E40" s="17"/>
      <c r="F40" s="46"/>
      <c r="G40" s="72"/>
      <c r="H40" s="72"/>
    </row>
    <row r="41" spans="1:8" ht="15">
      <c r="A41" s="15" t="s">
        <v>74</v>
      </c>
      <c r="B41" s="18"/>
      <c r="C41" s="12" t="s">
        <v>132</v>
      </c>
      <c r="D41" s="8" t="s">
        <v>110</v>
      </c>
      <c r="E41" s="9" t="s">
        <v>156</v>
      </c>
      <c r="F41" s="18">
        <v>20</v>
      </c>
      <c r="G41" s="70"/>
      <c r="H41" s="66">
        <f>ROUND(F41*G41,2)</f>
        <v>0</v>
      </c>
    </row>
    <row r="42" spans="1:8" ht="15">
      <c r="A42" s="24"/>
      <c r="B42" s="25"/>
      <c r="C42" s="26"/>
      <c r="G42" s="62" t="s">
        <v>147</v>
      </c>
      <c r="H42" s="73">
        <f>ROUND(SUM(H41,H36:H39,H27:H34,H23:H25,H17:H21,H11:H15,H8:H9),2)</f>
        <v>0</v>
      </c>
    </row>
    <row r="43" spans="1:8" ht="15">
      <c r="A43" s="30"/>
      <c r="B43" s="31"/>
      <c r="C43" s="36"/>
      <c r="D43" s="32"/>
      <c r="E43" s="37"/>
      <c r="F43" s="38"/>
      <c r="G43" s="35"/>
      <c r="H43" s="35"/>
    </row>
    <row r="44" spans="1:8" ht="15">
      <c r="A44" s="30"/>
      <c r="B44" s="39"/>
      <c r="C44" s="36"/>
      <c r="D44" s="36"/>
      <c r="E44" s="39"/>
      <c r="F44" s="39"/>
      <c r="G44" s="39"/>
      <c r="H44" s="35"/>
    </row>
    <row r="45" spans="1:8" ht="15">
      <c r="A45" s="30"/>
      <c r="B45" s="39"/>
      <c r="C45" s="36"/>
      <c r="D45" s="36"/>
      <c r="E45" s="39"/>
      <c r="F45" s="39"/>
      <c r="G45" s="39"/>
      <c r="H45" s="35"/>
    </row>
    <row r="46" spans="1:8" ht="15">
      <c r="A46" s="30"/>
      <c r="B46" s="31" t="s">
        <v>62</v>
      </c>
      <c r="C46" s="39"/>
      <c r="D46" s="40"/>
      <c r="E46" s="39"/>
      <c r="F46" s="39"/>
      <c r="G46" s="39"/>
      <c r="H46" s="35"/>
    </row>
    <row r="47" spans="1:8" ht="15">
      <c r="A47" s="30"/>
      <c r="B47" s="39"/>
      <c r="C47" s="41"/>
      <c r="D47" s="39"/>
      <c r="E47" s="39"/>
      <c r="F47" s="39"/>
      <c r="G47" s="39"/>
      <c r="H47" s="35"/>
    </row>
  </sheetData>
  <sheetProtection/>
  <autoFilter ref="A6:H42"/>
  <mergeCells count="6">
    <mergeCell ref="B5:H5"/>
    <mergeCell ref="G35:H35"/>
    <mergeCell ref="A1:H1"/>
    <mergeCell ref="B2:H2"/>
    <mergeCell ref="B3:H3"/>
    <mergeCell ref="B4:H4"/>
  </mergeCells>
  <dataValidations count="1">
    <dataValidation type="list" allowBlank="1" showInputMessage="1" showErrorMessage="1" sqref="E6 E1">
      <formula1>$D$1003:$D$1030</formula1>
    </dataValidation>
  </dataValidations>
  <printOptions/>
  <pageMargins left="0.7" right="0.7" top="0.75" bottom="0.75" header="0.3" footer="0.3"/>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H43"/>
  <sheetViews>
    <sheetView zoomScaleSheetLayoutView="130" zoomScalePageLayoutView="0" workbookViewId="0" topLeftCell="A1">
      <pane xSplit="3" ySplit="6" topLeftCell="D21" activePane="bottomRight" state="frozen"/>
      <selection pane="topLeft" activeCell="A1" sqref="A1"/>
      <selection pane="topRight" activeCell="D1" sqref="D1"/>
      <selection pane="bottomLeft" activeCell="A7" sqref="A7"/>
      <selection pane="bottomRight" activeCell="E30" sqref="E30"/>
    </sheetView>
  </sheetViews>
  <sheetFormatPr defaultColWidth="9.140625" defaultRowHeight="15"/>
  <cols>
    <col min="1" max="1" width="11.7109375" style="0" customWidth="1"/>
    <col min="3" max="3" width="54.57421875" style="0" customWidth="1"/>
    <col min="4" max="4" width="13.00390625" style="0" customWidth="1"/>
    <col min="5" max="5" width="9.57421875" style="0" customWidth="1"/>
  </cols>
  <sheetData>
    <row r="1" spans="1:8" ht="20.25">
      <c r="A1" s="83" t="s">
        <v>131</v>
      </c>
      <c r="B1" s="83"/>
      <c r="C1" s="83"/>
      <c r="D1" s="83"/>
      <c r="E1" s="83"/>
      <c r="F1" s="83"/>
      <c r="G1" s="83"/>
      <c r="H1" s="83"/>
    </row>
    <row r="2" spans="1:8" ht="15">
      <c r="A2" s="61" t="s">
        <v>1</v>
      </c>
      <c r="B2" s="84" t="s">
        <v>2</v>
      </c>
      <c r="C2" s="85"/>
      <c r="D2" s="85"/>
      <c r="E2" s="85"/>
      <c r="F2" s="85"/>
      <c r="G2" s="85"/>
      <c r="H2" s="85"/>
    </row>
    <row r="3" spans="1:8" ht="15">
      <c r="A3" s="61" t="s">
        <v>115</v>
      </c>
      <c r="B3" s="84" t="s">
        <v>116</v>
      </c>
      <c r="C3" s="85"/>
      <c r="D3" s="85"/>
      <c r="E3" s="85"/>
      <c r="F3" s="85"/>
      <c r="G3" s="85"/>
      <c r="H3" s="85"/>
    </row>
    <row r="4" spans="1:8" ht="15">
      <c r="A4" s="61"/>
      <c r="B4" s="79"/>
      <c r="C4" s="80"/>
      <c r="D4" s="80"/>
      <c r="E4" s="80"/>
      <c r="F4" s="80"/>
      <c r="G4" s="80"/>
      <c r="H4" s="80"/>
    </row>
    <row r="5" spans="1:8" ht="15">
      <c r="A5" s="61"/>
      <c r="B5" s="79"/>
      <c r="C5" s="80"/>
      <c r="D5" s="80"/>
      <c r="E5" s="80"/>
      <c r="F5" s="80"/>
      <c r="G5" s="80"/>
      <c r="H5" s="80"/>
    </row>
    <row r="6" spans="1:8" ht="45">
      <c r="A6" s="55" t="s">
        <v>3</v>
      </c>
      <c r="B6" s="56" t="s">
        <v>4</v>
      </c>
      <c r="C6" s="57" t="s">
        <v>5</v>
      </c>
      <c r="D6" s="57" t="s">
        <v>6</v>
      </c>
      <c r="E6" s="58" t="s">
        <v>7</v>
      </c>
      <c r="F6" s="59" t="s">
        <v>8</v>
      </c>
      <c r="G6" s="59" t="s">
        <v>146</v>
      </c>
      <c r="H6" s="60" t="s">
        <v>145</v>
      </c>
    </row>
    <row r="7" spans="1:8" ht="15">
      <c r="A7" s="1">
        <v>1</v>
      </c>
      <c r="B7" s="2"/>
      <c r="C7" s="3" t="s">
        <v>9</v>
      </c>
      <c r="D7" s="2"/>
      <c r="E7" s="2"/>
      <c r="F7" s="2"/>
      <c r="G7" s="65"/>
      <c r="H7" s="65"/>
    </row>
    <row r="8" spans="1:8" ht="15">
      <c r="A8" s="5" t="s">
        <v>101</v>
      </c>
      <c r="B8" s="6" t="s">
        <v>11</v>
      </c>
      <c r="C8" s="7" t="s">
        <v>12</v>
      </c>
      <c r="D8" s="8" t="s">
        <v>105</v>
      </c>
      <c r="E8" s="9" t="s">
        <v>42</v>
      </c>
      <c r="F8" s="10">
        <v>13</v>
      </c>
      <c r="G8" s="66"/>
      <c r="H8" s="66">
        <f>ROUND(F8*G8,2)</f>
        <v>0</v>
      </c>
    </row>
    <row r="9" spans="1:8" ht="15">
      <c r="A9" s="5" t="s">
        <v>10</v>
      </c>
      <c r="B9" s="11" t="s">
        <v>14</v>
      </c>
      <c r="C9" s="12" t="s">
        <v>15</v>
      </c>
      <c r="D9" s="8" t="s">
        <v>105</v>
      </c>
      <c r="E9" s="13" t="s">
        <v>155</v>
      </c>
      <c r="F9" s="14">
        <v>90</v>
      </c>
      <c r="G9" s="66"/>
      <c r="H9" s="66">
        <f>ROUND(F9*G9,2)</f>
        <v>0</v>
      </c>
    </row>
    <row r="10" spans="1:8" ht="15">
      <c r="A10" s="5" t="s">
        <v>75</v>
      </c>
      <c r="B10" s="11" t="s">
        <v>14</v>
      </c>
      <c r="C10" s="12" t="s">
        <v>121</v>
      </c>
      <c r="D10" s="8" t="s">
        <v>105</v>
      </c>
      <c r="E10" s="13" t="s">
        <v>155</v>
      </c>
      <c r="F10" s="14">
        <v>290</v>
      </c>
      <c r="G10" s="66"/>
      <c r="H10" s="66">
        <f>ROUND(F10*G10,2)</f>
        <v>0</v>
      </c>
    </row>
    <row r="11" spans="1:8" ht="15">
      <c r="A11" s="1">
        <v>2</v>
      </c>
      <c r="B11" s="2"/>
      <c r="C11" s="3" t="s">
        <v>16</v>
      </c>
      <c r="D11" s="2"/>
      <c r="E11" s="2"/>
      <c r="F11" s="2"/>
      <c r="G11" s="65"/>
      <c r="H11" s="65"/>
    </row>
    <row r="12" spans="1:8" ht="15">
      <c r="A12" s="5" t="s">
        <v>17</v>
      </c>
      <c r="B12" s="11" t="s">
        <v>18</v>
      </c>
      <c r="C12" s="12" t="s">
        <v>20</v>
      </c>
      <c r="D12" s="8" t="s">
        <v>105</v>
      </c>
      <c r="E12" s="9" t="s">
        <v>156</v>
      </c>
      <c r="F12" s="14">
        <v>20</v>
      </c>
      <c r="G12" s="67"/>
      <c r="H12" s="66">
        <f>ROUND(F12*G12,2)</f>
        <v>0</v>
      </c>
    </row>
    <row r="13" spans="1:8" ht="15">
      <c r="A13" s="5" t="s">
        <v>19</v>
      </c>
      <c r="B13" s="11" t="s">
        <v>23</v>
      </c>
      <c r="C13" s="12" t="s">
        <v>24</v>
      </c>
      <c r="D13" s="8" t="s">
        <v>105</v>
      </c>
      <c r="E13" s="13" t="s">
        <v>155</v>
      </c>
      <c r="F13" s="14">
        <v>60</v>
      </c>
      <c r="G13" s="67"/>
      <c r="H13" s="66">
        <f>ROUND(F13*G13,2)</f>
        <v>0</v>
      </c>
    </row>
    <row r="14" spans="1:8" ht="15">
      <c r="A14" s="5" t="s">
        <v>21</v>
      </c>
      <c r="B14" s="11" t="s">
        <v>23</v>
      </c>
      <c r="C14" s="12" t="s">
        <v>120</v>
      </c>
      <c r="D14" s="8" t="s">
        <v>105</v>
      </c>
      <c r="E14" s="13" t="s">
        <v>155</v>
      </c>
      <c r="F14" s="14">
        <v>50</v>
      </c>
      <c r="G14" s="67"/>
      <c r="H14" s="66">
        <f>ROUND(F14*G14,2)</f>
        <v>0</v>
      </c>
    </row>
    <row r="15" spans="1:8" ht="15">
      <c r="A15" s="16">
        <v>3</v>
      </c>
      <c r="B15" s="17"/>
      <c r="C15" s="3" t="s">
        <v>25</v>
      </c>
      <c r="D15" s="17"/>
      <c r="E15" s="17"/>
      <c r="F15" s="17"/>
      <c r="G15" s="68"/>
      <c r="H15" s="68"/>
    </row>
    <row r="16" spans="1:8" ht="24" customHeight="1">
      <c r="A16" s="15" t="s">
        <v>26</v>
      </c>
      <c r="B16" s="18" t="s">
        <v>27</v>
      </c>
      <c r="C16" s="12" t="s">
        <v>126</v>
      </c>
      <c r="D16" s="8" t="s">
        <v>105</v>
      </c>
      <c r="E16" s="9" t="s">
        <v>156</v>
      </c>
      <c r="F16" s="14">
        <v>30</v>
      </c>
      <c r="G16" s="69"/>
      <c r="H16" s="66">
        <f>ROUND(F16*G16,2)</f>
        <v>0</v>
      </c>
    </row>
    <row r="17" spans="1:8" ht="24" customHeight="1">
      <c r="A17" s="15" t="s">
        <v>28</v>
      </c>
      <c r="B17" s="19" t="s">
        <v>29</v>
      </c>
      <c r="C17" s="20" t="s">
        <v>65</v>
      </c>
      <c r="D17" s="8" t="s">
        <v>105</v>
      </c>
      <c r="E17" s="13" t="s">
        <v>155</v>
      </c>
      <c r="F17" s="14">
        <v>70</v>
      </c>
      <c r="G17" s="70"/>
      <c r="H17" s="66">
        <f>ROUND(F17*G17,2)</f>
        <v>0</v>
      </c>
    </row>
    <row r="18" spans="1:8" ht="24" customHeight="1">
      <c r="A18" s="15" t="s">
        <v>30</v>
      </c>
      <c r="B18" s="19" t="s">
        <v>29</v>
      </c>
      <c r="C18" s="20" t="s">
        <v>73</v>
      </c>
      <c r="D18" s="8" t="s">
        <v>105</v>
      </c>
      <c r="E18" s="13" t="s">
        <v>155</v>
      </c>
      <c r="F18" s="14">
        <v>60</v>
      </c>
      <c r="G18" s="70"/>
      <c r="H18" s="66">
        <f>ROUND(F18*G18,2)</f>
        <v>0</v>
      </c>
    </row>
    <row r="19" spans="1:8" ht="24" customHeight="1">
      <c r="A19" s="15" t="s">
        <v>31</v>
      </c>
      <c r="B19" s="19" t="s">
        <v>29</v>
      </c>
      <c r="C19" s="20" t="s">
        <v>127</v>
      </c>
      <c r="D19" s="8" t="s">
        <v>105</v>
      </c>
      <c r="E19" s="9" t="s">
        <v>156</v>
      </c>
      <c r="F19" s="14">
        <v>10</v>
      </c>
      <c r="G19" s="70"/>
      <c r="H19" s="66">
        <f>ROUND(F19*G19,2)</f>
        <v>0</v>
      </c>
    </row>
    <row r="20" spans="1:8" ht="18.75" customHeight="1">
      <c r="A20" s="16">
        <v>4</v>
      </c>
      <c r="B20" s="3"/>
      <c r="C20" s="3" t="s">
        <v>32</v>
      </c>
      <c r="D20" s="3"/>
      <c r="E20" s="3"/>
      <c r="F20" s="3"/>
      <c r="G20" s="71"/>
      <c r="H20" s="71"/>
    </row>
    <row r="21" spans="1:8" ht="18.75" customHeight="1">
      <c r="A21" s="5" t="s">
        <v>33</v>
      </c>
      <c r="B21" s="18" t="s">
        <v>34</v>
      </c>
      <c r="C21" s="20" t="s">
        <v>67</v>
      </c>
      <c r="D21" s="8" t="s">
        <v>105</v>
      </c>
      <c r="E21" s="13" t="s">
        <v>155</v>
      </c>
      <c r="F21" s="14">
        <v>50</v>
      </c>
      <c r="G21" s="70"/>
      <c r="H21" s="66">
        <f>ROUND(F21*G21,2)</f>
        <v>0</v>
      </c>
    </row>
    <row r="22" spans="1:8" ht="18.75" customHeight="1">
      <c r="A22" s="5" t="s">
        <v>35</v>
      </c>
      <c r="B22" s="19" t="s">
        <v>34</v>
      </c>
      <c r="C22" s="20" t="s">
        <v>36</v>
      </c>
      <c r="D22" s="8" t="s">
        <v>105</v>
      </c>
      <c r="E22" s="13" t="s">
        <v>155</v>
      </c>
      <c r="F22" s="14">
        <v>430</v>
      </c>
      <c r="G22" s="70"/>
      <c r="H22" s="66">
        <f>ROUND(F22*G22,2)</f>
        <v>0</v>
      </c>
    </row>
    <row r="23" spans="1:8" ht="18.75" customHeight="1">
      <c r="A23" s="5" t="s">
        <v>37</v>
      </c>
      <c r="B23" s="19" t="s">
        <v>34</v>
      </c>
      <c r="C23" s="20" t="s">
        <v>122</v>
      </c>
      <c r="D23" s="8" t="s">
        <v>105</v>
      </c>
      <c r="E23" s="13" t="s">
        <v>155</v>
      </c>
      <c r="F23" s="14">
        <v>380</v>
      </c>
      <c r="G23" s="70"/>
      <c r="H23" s="66">
        <f>ROUND(F23*G23,2)</f>
        <v>0</v>
      </c>
    </row>
    <row r="24" spans="1:8" ht="18.75" customHeight="1">
      <c r="A24" s="16">
        <v>5</v>
      </c>
      <c r="B24" s="17"/>
      <c r="C24" s="3" t="s">
        <v>39</v>
      </c>
      <c r="D24" s="17"/>
      <c r="E24" s="17"/>
      <c r="F24" s="17"/>
      <c r="G24" s="72"/>
      <c r="H24" s="72"/>
    </row>
    <row r="25" spans="1:8" ht="18.75" customHeight="1">
      <c r="A25" s="15" t="s">
        <v>40</v>
      </c>
      <c r="B25" s="18" t="s">
        <v>41</v>
      </c>
      <c r="C25" s="12" t="s">
        <v>128</v>
      </c>
      <c r="D25" s="8" t="s">
        <v>105</v>
      </c>
      <c r="E25" s="9" t="s">
        <v>42</v>
      </c>
      <c r="F25" s="14">
        <v>2</v>
      </c>
      <c r="G25" s="70"/>
      <c r="H25" s="66">
        <f aca="true" t="shared" si="0" ref="H25:H30">ROUND(F25*G25,2)</f>
        <v>0</v>
      </c>
    </row>
    <row r="26" spans="1:8" ht="18.75" customHeight="1">
      <c r="A26" s="15" t="s">
        <v>43</v>
      </c>
      <c r="B26" s="18" t="s">
        <v>41</v>
      </c>
      <c r="C26" s="12" t="s">
        <v>129</v>
      </c>
      <c r="D26" s="8" t="s">
        <v>105</v>
      </c>
      <c r="E26" s="9" t="s">
        <v>42</v>
      </c>
      <c r="F26" s="14">
        <v>1</v>
      </c>
      <c r="G26" s="70"/>
      <c r="H26" s="66">
        <f t="shared" si="0"/>
        <v>0</v>
      </c>
    </row>
    <row r="27" spans="1:8" ht="18.75" customHeight="1">
      <c r="A27" s="15" t="s">
        <v>44</v>
      </c>
      <c r="B27" s="18" t="s">
        <v>51</v>
      </c>
      <c r="C27" s="12" t="s">
        <v>68</v>
      </c>
      <c r="D27" s="8" t="s">
        <v>105</v>
      </c>
      <c r="E27" s="9" t="s">
        <v>42</v>
      </c>
      <c r="F27" s="14">
        <v>4</v>
      </c>
      <c r="G27" s="70"/>
      <c r="H27" s="66">
        <f t="shared" si="0"/>
        <v>0</v>
      </c>
    </row>
    <row r="28" spans="1:8" ht="18.75" customHeight="1">
      <c r="A28" s="15" t="s">
        <v>45</v>
      </c>
      <c r="B28" s="18" t="s">
        <v>41</v>
      </c>
      <c r="C28" s="12" t="s">
        <v>71</v>
      </c>
      <c r="D28" s="8" t="s">
        <v>105</v>
      </c>
      <c r="E28" s="9" t="s">
        <v>42</v>
      </c>
      <c r="F28" s="14">
        <v>4</v>
      </c>
      <c r="G28" s="70"/>
      <c r="H28" s="66">
        <f t="shared" si="0"/>
        <v>0</v>
      </c>
    </row>
    <row r="29" spans="1:8" ht="18.75" customHeight="1">
      <c r="A29" s="15" t="s">
        <v>94</v>
      </c>
      <c r="B29" s="18" t="s">
        <v>48</v>
      </c>
      <c r="C29" s="12" t="s">
        <v>69</v>
      </c>
      <c r="D29" s="8" t="s">
        <v>105</v>
      </c>
      <c r="E29" s="13" t="s">
        <v>155</v>
      </c>
      <c r="F29" s="14">
        <v>2</v>
      </c>
      <c r="G29" s="70"/>
      <c r="H29" s="66">
        <f t="shared" si="0"/>
        <v>0</v>
      </c>
    </row>
    <row r="30" spans="1:8" ht="18.75" customHeight="1">
      <c r="A30" s="15" t="s">
        <v>46</v>
      </c>
      <c r="B30" s="18" t="s">
        <v>48</v>
      </c>
      <c r="C30" s="12" t="s">
        <v>113</v>
      </c>
      <c r="D30" s="8" t="s">
        <v>105</v>
      </c>
      <c r="E30" s="86" t="s">
        <v>158</v>
      </c>
      <c r="F30" s="14">
        <v>2</v>
      </c>
      <c r="G30" s="70"/>
      <c r="H30" s="66">
        <f t="shared" si="0"/>
        <v>0</v>
      </c>
    </row>
    <row r="31" spans="1:8" ht="18.75" customHeight="1">
      <c r="A31" s="16">
        <v>6</v>
      </c>
      <c r="B31" s="21"/>
      <c r="C31" s="22" t="s">
        <v>52</v>
      </c>
      <c r="D31" s="21"/>
      <c r="E31" s="21"/>
      <c r="F31" s="23"/>
      <c r="G31" s="81"/>
      <c r="H31" s="82"/>
    </row>
    <row r="32" spans="1:8" ht="18.75" customHeight="1">
      <c r="A32" s="15" t="s">
        <v>53</v>
      </c>
      <c r="B32" s="18" t="s">
        <v>56</v>
      </c>
      <c r="C32" s="12" t="s">
        <v>57</v>
      </c>
      <c r="D32" s="8" t="s">
        <v>105</v>
      </c>
      <c r="E32" s="9" t="s">
        <v>49</v>
      </c>
      <c r="F32" s="14">
        <v>22</v>
      </c>
      <c r="G32" s="70"/>
      <c r="H32" s="66">
        <f>ROUND(F32*G32,2)</f>
        <v>0</v>
      </c>
    </row>
    <row r="33" spans="1:8" ht="18.75" customHeight="1">
      <c r="A33" s="15" t="s">
        <v>54</v>
      </c>
      <c r="B33" s="18" t="s">
        <v>56</v>
      </c>
      <c r="C33" s="12" t="s">
        <v>123</v>
      </c>
      <c r="D33" s="8" t="s">
        <v>105</v>
      </c>
      <c r="E33" s="9" t="s">
        <v>49</v>
      </c>
      <c r="F33" s="14">
        <v>30</v>
      </c>
      <c r="G33" s="70"/>
      <c r="H33" s="66">
        <f>ROUND(F33*G33,2)</f>
        <v>0</v>
      </c>
    </row>
    <row r="34" spans="1:8" ht="18.75" customHeight="1">
      <c r="A34" s="15" t="s">
        <v>55</v>
      </c>
      <c r="B34" s="18" t="s">
        <v>56</v>
      </c>
      <c r="C34" s="12" t="s">
        <v>124</v>
      </c>
      <c r="D34" s="8" t="s">
        <v>105</v>
      </c>
      <c r="E34" s="9" t="s">
        <v>49</v>
      </c>
      <c r="F34" s="14">
        <v>6</v>
      </c>
      <c r="G34" s="70"/>
      <c r="H34" s="66">
        <f>ROUND(F34*G34,2)</f>
        <v>0</v>
      </c>
    </row>
    <row r="35" spans="1:8" ht="18.75" customHeight="1">
      <c r="A35" s="15" t="s">
        <v>90</v>
      </c>
      <c r="B35" s="18" t="s">
        <v>56</v>
      </c>
      <c r="C35" s="12" t="s">
        <v>125</v>
      </c>
      <c r="D35" s="8" t="s">
        <v>105</v>
      </c>
      <c r="E35" s="9" t="s">
        <v>42</v>
      </c>
      <c r="F35" s="14">
        <v>1</v>
      </c>
      <c r="G35" s="70"/>
      <c r="H35" s="66">
        <f>ROUND(F35*G35,2)</f>
        <v>0</v>
      </c>
    </row>
    <row r="36" spans="1:8" ht="18.75" customHeight="1">
      <c r="A36" s="15" t="s">
        <v>130</v>
      </c>
      <c r="B36" s="18" t="s">
        <v>59</v>
      </c>
      <c r="C36" s="20" t="s">
        <v>117</v>
      </c>
      <c r="D36" s="8" t="s">
        <v>105</v>
      </c>
      <c r="E36" s="13" t="s">
        <v>155</v>
      </c>
      <c r="F36" s="14">
        <v>53</v>
      </c>
      <c r="G36" s="70"/>
      <c r="H36" s="66">
        <f>ROUND(F36*G36,2)</f>
        <v>0</v>
      </c>
    </row>
    <row r="37" spans="1:8" ht="15">
      <c r="A37" s="24"/>
      <c r="B37" s="25"/>
      <c r="C37" s="26"/>
      <c r="D37" s="27"/>
      <c r="G37" s="62" t="s">
        <v>147</v>
      </c>
      <c r="H37" s="73">
        <f>ROUND(SUM(H32:H36,H25:H30,H21:H23,H16:H19,H12:H14,H8:H10),2)</f>
        <v>0</v>
      </c>
    </row>
    <row r="38" spans="1:8" ht="15">
      <c r="A38" s="30"/>
      <c r="B38" s="31"/>
      <c r="C38" s="32"/>
      <c r="D38" s="33"/>
      <c r="H38" s="35"/>
    </row>
    <row r="39" spans="1:8" ht="15">
      <c r="A39" s="30"/>
      <c r="B39" s="31"/>
      <c r="C39" s="36"/>
      <c r="D39" s="32"/>
      <c r="E39" s="37"/>
      <c r="F39" s="38"/>
      <c r="G39" s="35"/>
      <c r="H39" s="35"/>
    </row>
    <row r="40" spans="1:8" ht="15">
      <c r="A40" s="30"/>
      <c r="B40" s="39"/>
      <c r="C40" s="36"/>
      <c r="D40" s="36"/>
      <c r="E40" s="39"/>
      <c r="F40" s="39"/>
      <c r="G40" s="39"/>
      <c r="H40" s="35"/>
    </row>
    <row r="41" spans="1:8" ht="15">
      <c r="A41" s="30"/>
      <c r="B41" s="39"/>
      <c r="C41" s="36"/>
      <c r="D41" s="36"/>
      <c r="E41" s="39"/>
      <c r="F41" s="39"/>
      <c r="G41" s="39"/>
      <c r="H41" s="35"/>
    </row>
    <row r="42" spans="1:8" ht="15">
      <c r="A42" s="30"/>
      <c r="B42" s="31" t="s">
        <v>62</v>
      </c>
      <c r="C42" s="39"/>
      <c r="D42" s="40"/>
      <c r="E42" s="39"/>
      <c r="F42" s="39"/>
      <c r="G42" s="39"/>
      <c r="H42" s="35"/>
    </row>
    <row r="43" spans="1:8" ht="15">
      <c r="A43" s="30"/>
      <c r="B43" s="39"/>
      <c r="C43" s="41"/>
      <c r="D43" s="39"/>
      <c r="E43" s="39"/>
      <c r="F43" s="39"/>
      <c r="G43" s="39"/>
      <c r="H43" s="35"/>
    </row>
  </sheetData>
  <sheetProtection/>
  <autoFilter ref="A6:H40"/>
  <mergeCells count="6">
    <mergeCell ref="A1:H1"/>
    <mergeCell ref="B2:H2"/>
    <mergeCell ref="B3:H3"/>
    <mergeCell ref="B4:H4"/>
    <mergeCell ref="B5:H5"/>
    <mergeCell ref="G31:H31"/>
  </mergeCells>
  <printOptions/>
  <pageMargins left="0.7" right="0.7" top="0.75" bottom="0.75" header="0.3" footer="0.3"/>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Arturs</dc:creator>
  <cp:keywords/>
  <dc:description/>
  <cp:lastModifiedBy>IngaG</cp:lastModifiedBy>
  <cp:lastPrinted>2014-07-04T11:59:19Z</cp:lastPrinted>
  <dcterms:created xsi:type="dcterms:W3CDTF">2013-04-21T23:22:12Z</dcterms:created>
  <dcterms:modified xsi:type="dcterms:W3CDTF">2014-07-04T12:12:52Z</dcterms:modified>
  <cp:category/>
  <cp:version/>
  <cp:contentType/>
  <cp:contentStatus/>
</cp:coreProperties>
</file>