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65" windowWidth="19320" windowHeight="11760" tabRatio="713" activeTab="1"/>
  </bookViews>
  <sheets>
    <sheet name="Buvn_koptame" sheetId="1" r:id="rId1"/>
    <sheet name="Ietve" sheetId="2" r:id="rId2"/>
  </sheets>
  <definedNames>
    <definedName name="_xlnm.Print_Titles" localSheetId="1">'Ietve'!$8:$8</definedName>
  </definedNames>
  <calcPr fullCalcOnLoad="1"/>
</workbook>
</file>

<file path=xl/sharedStrings.xml><?xml version="1.0" encoding="utf-8"?>
<sst xmlns="http://schemas.openxmlformats.org/spreadsheetml/2006/main" count="188" uniqueCount="97">
  <si>
    <t>Karstais asfalts AC 16 surf, h=6cm, SIII</t>
  </si>
  <si>
    <t>Nomales izbūve ar minerālmateriālu maisījumu 0/32s, h=12cm</t>
  </si>
  <si>
    <t>Citi darbi</t>
  </si>
  <si>
    <t>CAURTEKU IZBŪVE</t>
  </si>
  <si>
    <t>Esošās dzelzsbetona caurtekas demontāža, ieskaitot galu demontāžu</t>
  </si>
  <si>
    <t>Grāvja pārrakšana un tīrīšana</t>
  </si>
  <si>
    <t>Caurtekas galu nostriprināšana ar šķembām 40/70, h=25cm</t>
  </si>
  <si>
    <t>Caurtekas (0.30m) ieteces gala nostiprināšana ar laukakmeņiem cementa javā</t>
  </si>
  <si>
    <t>Nogāzes nostiprināšana ar laukakmeņiem cementa javā</t>
  </si>
  <si>
    <t>Asfaltbetona frēzēšana, h=4cm</t>
  </si>
  <si>
    <t>Asfaltbetona frēzēšana, h=12cm</t>
  </si>
  <si>
    <r>
      <t>Austs ģeotekstils, 180g/m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35kN/m</t>
    </r>
  </si>
  <si>
    <t>Minerālmateriālu maisījuma 0/45 spilvena izbūve zem caurtekas un ietīšana ģeotekstilā, h=20cm</t>
  </si>
  <si>
    <t>Jaunas plastmasas caurtekas izbūve, d=1.00, stiprības klase T-8 (SN8)</t>
  </si>
  <si>
    <t>Jaunas plastmasas caurtekas izbūve, d=0.30m, stiprības klase T-8 (SN8)</t>
  </si>
  <si>
    <t>Tranšejas aizpildīšana ar uzbēruma grunti vai citiem "Ceļu specifikācijas 2012" atļautiem materiāliem atbilstoši rasējumam CD-4 blietējot pa slāņiem</t>
  </si>
  <si>
    <t>Minerālmateriālu maisījuma 0/63ps pamata izbūve 17 cm biezumā, N III</t>
  </si>
  <si>
    <t>Minerālmateriālu maisījuma 0/45 pamata izbūve 13 cm biezumā, N III</t>
  </si>
  <si>
    <t>Karstais asfalts AC 22 base, h=6cm, S III</t>
  </si>
  <si>
    <t>Karstais asfalts AC 11 surf, h=4cm, S II</t>
  </si>
  <si>
    <t>03-līgumc</t>
  </si>
  <si>
    <t>līgumc</t>
  </si>
  <si>
    <t>31-līgumc</t>
  </si>
  <si>
    <t>02-līgumc</t>
  </si>
  <si>
    <t>(Darba veids vai konstruktīvā elementa nosaukums)</t>
  </si>
  <si>
    <t>Būves nosaukums</t>
  </si>
  <si>
    <t>Objekta nosaukums</t>
  </si>
  <si>
    <t>Objekta adrese</t>
  </si>
  <si>
    <t>Nr. p.k.</t>
  </si>
  <si>
    <t>Kods</t>
  </si>
  <si>
    <t>Darbu apraksts vai materiālu nosaukums</t>
  </si>
  <si>
    <t>Mērvienība</t>
  </si>
  <si>
    <t>Daudzums</t>
  </si>
  <si>
    <t>Kopā</t>
  </si>
  <si>
    <t>Sastādīja</t>
  </si>
  <si>
    <t>__________________</t>
  </si>
  <si>
    <t>paraksts</t>
  </si>
  <si>
    <t xml:space="preserve">Pārbaudīja </t>
  </si>
  <si>
    <t>SAGATAVOŠANAS DARBI</t>
  </si>
  <si>
    <t>Trases uzmērīšana un nospraušana</t>
  </si>
  <si>
    <t>ZEMES DARBI</t>
  </si>
  <si>
    <t>m</t>
  </si>
  <si>
    <t>m³</t>
  </si>
  <si>
    <t>gab.</t>
  </si>
  <si>
    <t>apj.</t>
  </si>
  <si>
    <r>
      <t>m</t>
    </r>
    <r>
      <rPr>
        <vertAlign val="superscript"/>
        <sz val="9"/>
        <rFont val="Arial"/>
        <family val="2"/>
      </rPr>
      <t>2</t>
    </r>
  </si>
  <si>
    <t>33-līgumc</t>
  </si>
  <si>
    <t>m²</t>
  </si>
  <si>
    <t>Pārbaudīja</t>
  </si>
  <si>
    <t>Apstiprinu</t>
  </si>
  <si>
    <t>___________________________________</t>
  </si>
  <si>
    <t>(pasūtītājs, paraksts un tā atšifrējums)</t>
  </si>
  <si>
    <t>_______________</t>
  </si>
  <si>
    <t>Mobilizācija un sagatavošanās būvdarbu veikšanai</t>
  </si>
  <si>
    <t>Cementbetona bortakmeņu 100.20.8 izbūve</t>
  </si>
  <si>
    <t>Nr. p. k</t>
  </si>
  <si>
    <t>1.</t>
  </si>
  <si>
    <t>23-līgumc</t>
  </si>
  <si>
    <t>Gājēju celiņa jaunbūve Tīrainē, Mārupes novadā</t>
  </si>
  <si>
    <t>Autoceļš Tīraine - Jaunolaine</t>
  </si>
  <si>
    <t>Koka zāģēšana ar celma izraušanu</t>
  </si>
  <si>
    <t>Krūmu zāģēšana ar celmu izraušanu</t>
  </si>
  <si>
    <t>Asfaltbetona malas griešana, skat. CD-1-1</t>
  </si>
  <si>
    <t>Ietves izbūve</t>
  </si>
  <si>
    <t>KOMUNIKĀCIJU AIZSARDZĪBA</t>
  </si>
  <si>
    <t>Ūdensvada akas līmeņošana, nomainot tās augšējo daļu uz "peldošā tipa"</t>
  </si>
  <si>
    <t>Kabeļa iečaulošana aizsargčaulā, d=110mm</t>
  </si>
  <si>
    <t>Rezerves caurules ieguldīšana, d=110mm</t>
  </si>
  <si>
    <t>Augu zemes noņemšana</t>
  </si>
  <si>
    <t>Zaļās zonas ierīkošana, izmantojot esošo grunti un augu zemi, h=10cm, apsētu ar zāli</t>
  </si>
  <si>
    <t>Ievalkas izveide (rakšana), h(vid)=30cm. Ievalkas seguma izbūve no augu zemes / šķembu maisījuma 1:8, h=10cm</t>
  </si>
  <si>
    <t>Ievalkas izveide (rakšana), h(vid)=30cm</t>
  </si>
  <si>
    <t>IETVES SEGAS IZBŪVE</t>
  </si>
  <si>
    <t>Ietves segas izbūve (karstais asfalts)</t>
  </si>
  <si>
    <t>Gultnes izstrāde, materiālu transportējot uz būvuzņēmēja atbērtni</t>
  </si>
  <si>
    <t>Uzbēruma izbūve no "Ceļa specifikācijas 2012" atļautiem materiāliem</t>
  </si>
  <si>
    <t>Minerālmateriālu maisījuma 0/45 pamata izbūve 15cm, N IV</t>
  </si>
  <si>
    <t>Nobrauktuves ceļa segas izbūve</t>
  </si>
  <si>
    <t>Salizturīgā slāņa izbūve no drenējošas smilts vai citiem "Ceļu specifikācijas 2012" atļautiem materiāliem, h=30cm (Kf &gt; 1m/dnn)</t>
  </si>
  <si>
    <t>Minerālmateriālu maisījuma 0/45 pamata izbūve 15cm biezumā</t>
  </si>
  <si>
    <t>Minerālmateriālu maisījuma 0/32p pamata izbūve 10cm biezumā</t>
  </si>
  <si>
    <t>Karstais asfalts AC 8 surf, h=4cm, SIV</t>
  </si>
  <si>
    <t xml:space="preserve">Sertifikāta Nr. </t>
  </si>
  <si>
    <t>PVN 21%</t>
  </si>
  <si>
    <t>Kopā  tāmes izmaksa</t>
  </si>
  <si>
    <t>Pasūtītāja rezerve 1,5%</t>
  </si>
  <si>
    <t>Finanšu piedāvājums</t>
  </si>
  <si>
    <t>Gājēju celiņa izbūve gar autoceļu Tīraine - Jaunolaine, Mārupes novadā</t>
  </si>
  <si>
    <t>Darbu daudzumu saraksts</t>
  </si>
  <si>
    <t>Līguma summa ar pasūtītāja rezervi</t>
  </si>
  <si>
    <t>Līguma summa ar pasūtītāja rezervi un PVN 21%</t>
  </si>
  <si>
    <t>Satiksmes organizācija būvdarbu laikā</t>
  </si>
  <si>
    <t>Objekta izmaksas (EUR)</t>
  </si>
  <si>
    <t>Piedāvātā līguma summa EUR bez PVN</t>
  </si>
  <si>
    <t>Vienības cena (EUR bez PVN)</t>
  </si>
  <si>
    <t>Summa (EUR bez PVN)</t>
  </si>
  <si>
    <t>Asfaltbetona seguma demontāža, h(vid) = 10 cm, ar vecā materiāla aizvešanu uz būvuzņēmēja atbērtni</t>
  </si>
</sst>
</file>

<file path=xl/styles.xml><?xml version="1.0" encoding="utf-8"?>
<styleSheet xmlns="http://schemas.openxmlformats.org/spreadsheetml/2006/main">
  <numFmts count="4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0.00"/>
    <numFmt numFmtId="181" formatCode="yyyy\.mm\.dd\.;@"/>
    <numFmt numFmtId="182" formatCode="[$-426]dddd\,\ yyyy&quot;. gada &quot;d\.\ mmmm"/>
    <numFmt numFmtId="183" formatCode="0;[Red]0"/>
    <numFmt numFmtId="184" formatCode="[$-426]dddd\,\ yyyy&quot;. gada &quot;d\.\ mmmm;@"/>
    <numFmt numFmtId="185" formatCode="&quot;Ls&quot;\ #,##0.00;[Red]&quot;Ls&quot;\ #,##0.00"/>
    <numFmt numFmtId="186" formatCode="0.000;[Red]0.000"/>
    <numFmt numFmtId="187" formatCode="0.00000;[Red]0.00000"/>
    <numFmt numFmtId="188" formatCode="0.0000;[Red]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0.000"/>
    <numFmt numFmtId="195" formatCode="0.0"/>
    <numFmt numFmtId="196" formatCode="#,##0.000"/>
    <numFmt numFmtId="197" formatCode="#,##0.00_ ;\-#,##0.00\ "/>
    <numFmt numFmtId="198" formatCode="0.0;[Red]0.0"/>
    <numFmt numFmtId="199" formatCode="#,##0.00;[Red]#,##0.00"/>
    <numFmt numFmtId="200" formatCode="[$-409]dddd\,\ mmmm\ dd\,\ yyyy"/>
  </numFmts>
  <fonts count="64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1"/>
      <family val="0"/>
    </font>
    <font>
      <sz val="11"/>
      <color indexed="8"/>
      <name val="Calibri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2"/>
      <name val="Time New Roman"/>
      <family val="0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9"/>
      <color indexed="8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sz val="9"/>
      <color theme="1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5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</cellStyleXfs>
  <cellXfs count="1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180" fontId="8" fillId="0" borderId="11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right" vertical="center" wrapText="1"/>
    </xf>
    <xf numFmtId="2" fontId="2" fillId="32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80" fontId="13" fillId="0" borderId="1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/>
    </xf>
    <xf numFmtId="0" fontId="6" fillId="0" borderId="0" xfId="61" applyFont="1" applyAlignment="1">
      <alignment horizontal="center" vertical="center"/>
      <protection/>
    </xf>
    <xf numFmtId="0" fontId="0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0" fillId="0" borderId="0" xfId="61" applyFont="1" applyAlignment="1">
      <alignment vertical="justify"/>
      <protection/>
    </xf>
    <xf numFmtId="0" fontId="2" fillId="32" borderId="10" xfId="0" applyFont="1" applyFill="1" applyBorder="1" applyAlignment="1">
      <alignment horizontal="center" vertical="center"/>
    </xf>
    <xf numFmtId="0" fontId="17" fillId="0" borderId="0" xfId="66" applyFont="1" applyBorder="1" applyAlignment="1">
      <alignment horizontal="left"/>
      <protection/>
    </xf>
    <xf numFmtId="181" fontId="17" fillId="0" borderId="0" xfId="66" applyNumberFormat="1" applyFont="1" applyBorder="1" applyAlignment="1">
      <alignment horizontal="center" vertical="center" wrapText="1"/>
      <protection/>
    </xf>
    <xf numFmtId="183" fontId="7" fillId="0" borderId="0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1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0" fontId="19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0" fillId="0" borderId="12" xfId="0" applyNumberFormat="1" applyFont="1" applyFill="1" applyBorder="1" applyAlignment="1">
      <alignment horizontal="center" vertical="center"/>
    </xf>
    <xf numFmtId="180" fontId="20" fillId="0" borderId="10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180" fontId="20" fillId="0" borderId="11" xfId="0" applyNumberFormat="1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horizontal="center" vertical="center"/>
    </xf>
    <xf numFmtId="180" fontId="2" fillId="0" borderId="0" xfId="0" applyNumberFormat="1" applyFont="1" applyAlignment="1">
      <alignment vertical="center" wrapText="1"/>
    </xf>
    <xf numFmtId="180" fontId="2" fillId="32" borderId="10" xfId="0" applyNumberFormat="1" applyFont="1" applyFill="1" applyBorder="1" applyAlignment="1">
      <alignment horizontal="center" vertical="center"/>
    </xf>
    <xf numFmtId="180" fontId="2" fillId="32" borderId="14" xfId="0" applyNumberFormat="1" applyFont="1" applyFill="1" applyBorder="1" applyAlignment="1">
      <alignment horizontal="center" vertical="center" wrapText="1"/>
    </xf>
    <xf numFmtId="180" fontId="2" fillId="32" borderId="14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right"/>
    </xf>
    <xf numFmtId="180" fontId="0" fillId="0" borderId="0" xfId="61" applyNumberFormat="1" applyFont="1" applyAlignment="1">
      <alignment vertical="justify"/>
      <protection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7" fillId="0" borderId="16" xfId="66" applyFont="1" applyBorder="1" applyAlignment="1">
      <alignment horizontal="center"/>
      <protection/>
    </xf>
    <xf numFmtId="180" fontId="5" fillId="0" borderId="16" xfId="0" applyNumberFormat="1" applyFont="1" applyFill="1" applyBorder="1" applyAlignment="1">
      <alignment horizontal="center" vertical="center" textRotation="90" wrapText="1" shrinkToFit="1"/>
    </xf>
    <xf numFmtId="4" fontId="5" fillId="0" borderId="17" xfId="0" applyNumberFormat="1" applyFont="1" applyFill="1" applyBorder="1" applyAlignment="1">
      <alignment horizontal="center" vertical="center" textRotation="90" wrapText="1" shrinkToFit="1"/>
    </xf>
    <xf numFmtId="181" fontId="0" fillId="0" borderId="0" xfId="0" applyNumberFormat="1" applyFont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 textRotation="90" wrapText="1" shrinkToFit="1"/>
    </xf>
    <xf numFmtId="180" fontId="5" fillId="0" borderId="16" xfId="0" applyNumberFormat="1" applyFont="1" applyFill="1" applyBorder="1" applyAlignment="1">
      <alignment horizontal="left" vertical="center" wrapText="1" shrinkToFit="1"/>
    </xf>
    <xf numFmtId="180" fontId="5" fillId="0" borderId="18" xfId="0" applyNumberFormat="1" applyFont="1" applyFill="1" applyBorder="1" applyAlignment="1">
      <alignment horizontal="center" vertical="center" textRotation="90" wrapText="1" shrinkToFit="1"/>
    </xf>
    <xf numFmtId="0" fontId="22" fillId="0" borderId="19" xfId="66" applyFont="1" applyBorder="1" applyAlignment="1">
      <alignment horizontal="center" vertical="center"/>
      <protection/>
    </xf>
    <xf numFmtId="0" fontId="17" fillId="0" borderId="16" xfId="66" applyFont="1" applyBorder="1" applyAlignment="1">
      <alignment horizontal="center"/>
      <protection/>
    </xf>
    <xf numFmtId="181" fontId="17" fillId="0" borderId="16" xfId="66" applyNumberFormat="1" applyFont="1" applyBorder="1" applyAlignment="1">
      <alignment horizontal="center" vertical="center" wrapText="1"/>
      <protection/>
    </xf>
    <xf numFmtId="0" fontId="26" fillId="0" borderId="20" xfId="66" applyFont="1" applyBorder="1" applyAlignment="1">
      <alignment horizontal="right"/>
      <protection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180" fontId="2" fillId="0" borderId="0" xfId="0" applyNumberFormat="1" applyFont="1" applyFill="1" applyAlignment="1">
      <alignment horizontal="center" vertical="center"/>
    </xf>
    <xf numFmtId="180" fontId="23" fillId="0" borderId="20" xfId="66" applyNumberFormat="1" applyFont="1" applyBorder="1" applyAlignment="1">
      <alignment horizontal="center" vertical="center" wrapText="1"/>
      <protection/>
    </xf>
    <xf numFmtId="0" fontId="27" fillId="0" borderId="21" xfId="66" applyFont="1" applyBorder="1" applyAlignment="1">
      <alignment horizontal="right" vertical="center" wrapText="1"/>
      <protection/>
    </xf>
    <xf numFmtId="0" fontId="27" fillId="0" borderId="15" xfId="66" applyFont="1" applyBorder="1" applyAlignment="1">
      <alignment horizontal="right" vertical="center" wrapText="1"/>
      <protection/>
    </xf>
    <xf numFmtId="0" fontId="27" fillId="0" borderId="22" xfId="66" applyFont="1" applyBorder="1" applyAlignment="1">
      <alignment horizontal="right" vertical="center" wrapText="1"/>
      <protection/>
    </xf>
    <xf numFmtId="180" fontId="24" fillId="0" borderId="23" xfId="66" applyNumberFormat="1" applyFont="1" applyBorder="1" applyAlignment="1">
      <alignment horizontal="center" vertical="center" wrapText="1"/>
      <protection/>
    </xf>
    <xf numFmtId="180" fontId="24" fillId="0" borderId="24" xfId="66" applyNumberFormat="1" applyFont="1" applyBorder="1" applyAlignment="1">
      <alignment horizontal="center" vertical="center" wrapText="1"/>
      <protection/>
    </xf>
    <xf numFmtId="180" fontId="24" fillId="0" borderId="25" xfId="66" applyNumberFormat="1" applyFont="1" applyBorder="1" applyAlignment="1">
      <alignment horizontal="center" vertical="center" wrapText="1"/>
      <protection/>
    </xf>
    <xf numFmtId="197" fontId="23" fillId="0" borderId="20" xfId="66" applyNumberFormat="1" applyFont="1" applyBorder="1" applyAlignment="1">
      <alignment horizontal="center" vertical="center" wrapText="1"/>
      <protection/>
    </xf>
    <xf numFmtId="4" fontId="23" fillId="0" borderId="26" xfId="66" applyNumberFormat="1" applyFont="1" applyBorder="1" applyAlignment="1">
      <alignment horizontal="center" vertical="center" wrapText="1"/>
      <protection/>
    </xf>
    <xf numFmtId="181" fontId="14" fillId="0" borderId="0" xfId="0" applyNumberFormat="1" applyFont="1" applyFill="1" applyAlignment="1">
      <alignment horizontal="center" vertical="center"/>
    </xf>
    <xf numFmtId="180" fontId="14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80" fontId="25" fillId="0" borderId="15" xfId="0" applyNumberFormat="1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8" xfId="59"/>
    <cellStyle name="Normal 19" xfId="60"/>
    <cellStyle name="Normal 2" xfId="61"/>
    <cellStyle name="Normal 2 4" xfId="62"/>
    <cellStyle name="Normal 3" xfId="63"/>
    <cellStyle name="Normal 9" xfId="64"/>
    <cellStyle name="Normal_demontāža" xfId="65"/>
    <cellStyle name="Normal_Sheet1" xfId="66"/>
    <cellStyle name="Note" xfId="67"/>
    <cellStyle name="Output" xfId="68"/>
    <cellStyle name="Percent" xfId="69"/>
    <cellStyle name="Stils 1" xfId="70"/>
    <cellStyle name="Title" xfId="71"/>
    <cellStyle name="Total" xfId="72"/>
    <cellStyle name="Warning Text" xfId="73"/>
    <cellStyle name="Обычный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3" sqref="G13:J13"/>
    </sheetView>
  </sheetViews>
  <sheetFormatPr defaultColWidth="9.140625" defaultRowHeight="12.75"/>
  <cols>
    <col min="6" max="6" width="10.8515625" style="0" bestFit="1" customWidth="1"/>
    <col min="7" max="8" width="5.140625" style="0" customWidth="1"/>
    <col min="9" max="10" width="6.421875" style="0" customWidth="1"/>
  </cols>
  <sheetData>
    <row r="1" spans="7:10" ht="18">
      <c r="G1" s="82" t="s">
        <v>49</v>
      </c>
      <c r="H1" s="82"/>
      <c r="I1" s="82"/>
      <c r="J1" s="82"/>
    </row>
    <row r="2" spans="7:10" ht="36.75" customHeight="1">
      <c r="G2" s="83" t="s">
        <v>50</v>
      </c>
      <c r="H2" s="84"/>
      <c r="I2" s="84"/>
      <c r="J2" s="84"/>
    </row>
    <row r="3" spans="7:10" ht="27" customHeight="1">
      <c r="G3" s="85" t="s">
        <v>51</v>
      </c>
      <c r="H3" s="86"/>
      <c r="I3" s="86"/>
      <c r="J3" s="86"/>
    </row>
    <row r="7" spans="1:10" ht="15">
      <c r="A7" s="87" t="s">
        <v>86</v>
      </c>
      <c r="B7" s="87"/>
      <c r="C7" s="87"/>
      <c r="D7" s="87"/>
      <c r="E7" s="87"/>
      <c r="F7" s="87"/>
      <c r="G7" s="87"/>
      <c r="H7" s="87"/>
      <c r="I7" s="87"/>
      <c r="J7" s="87"/>
    </row>
    <row r="8" spans="1:10" ht="30" customHeight="1">
      <c r="A8" s="88" t="str">
        <f>Ietve!A2</f>
        <v>Gājēju celiņa izbūve gar autoceļu Tīraine - Jaunolaine, Mārupes novadā</v>
      </c>
      <c r="B8" s="88"/>
      <c r="C8" s="88"/>
      <c r="D8" s="88"/>
      <c r="E8" s="88"/>
      <c r="F8" s="88"/>
      <c r="G8" s="88"/>
      <c r="H8" s="88"/>
      <c r="I8" s="88"/>
      <c r="J8" s="88"/>
    </row>
    <row r="9" spans="1:10" ht="12.75">
      <c r="A9" s="47"/>
      <c r="B9" s="47"/>
      <c r="C9" s="48"/>
      <c r="D9" s="48"/>
      <c r="E9" s="48"/>
      <c r="F9" s="48"/>
      <c r="G9" s="48"/>
      <c r="H9" s="48"/>
      <c r="I9" s="48"/>
      <c r="J9" s="48"/>
    </row>
    <row r="10" spans="1:10" ht="13.5" thickBot="1">
      <c r="A10" s="71" t="s">
        <v>55</v>
      </c>
      <c r="B10" s="79" t="s">
        <v>26</v>
      </c>
      <c r="C10" s="79"/>
      <c r="D10" s="79"/>
      <c r="E10" s="79"/>
      <c r="F10" s="79"/>
      <c r="G10" s="80" t="s">
        <v>92</v>
      </c>
      <c r="H10" s="80"/>
      <c r="I10" s="80"/>
      <c r="J10" s="80"/>
    </row>
    <row r="11" spans="1:10" ht="17.25" thickBot="1" thickTop="1">
      <c r="A11" s="78" t="s">
        <v>56</v>
      </c>
      <c r="B11" s="91" t="s">
        <v>93</v>
      </c>
      <c r="C11" s="92"/>
      <c r="D11" s="92"/>
      <c r="E11" s="92"/>
      <c r="F11" s="93"/>
      <c r="G11" s="94">
        <f>Ietve!G67</f>
        <v>0</v>
      </c>
      <c r="H11" s="95"/>
      <c r="I11" s="95"/>
      <c r="J11" s="96"/>
    </row>
    <row r="12" spans="1:10" ht="16.5" thickTop="1">
      <c r="A12" s="81" t="s">
        <v>85</v>
      </c>
      <c r="B12" s="81"/>
      <c r="C12" s="81"/>
      <c r="D12" s="81"/>
      <c r="E12" s="81"/>
      <c r="F12" s="81"/>
      <c r="G12" s="98">
        <f>ROUND(G11*1.5%,2)</f>
        <v>0</v>
      </c>
      <c r="H12" s="98"/>
      <c r="I12" s="98"/>
      <c r="J12" s="98"/>
    </row>
    <row r="13" spans="1:10" ht="15.75">
      <c r="A13" s="81" t="s">
        <v>89</v>
      </c>
      <c r="B13" s="81"/>
      <c r="C13" s="81"/>
      <c r="D13" s="81"/>
      <c r="E13" s="81"/>
      <c r="F13" s="81"/>
      <c r="G13" s="97">
        <f>ROUND(SUM(G11:J12),2)</f>
        <v>0</v>
      </c>
      <c r="H13" s="97"/>
      <c r="I13" s="97"/>
      <c r="J13" s="97"/>
    </row>
    <row r="14" spans="1:10" ht="15.75">
      <c r="A14" s="81" t="s">
        <v>83</v>
      </c>
      <c r="B14" s="81"/>
      <c r="C14" s="81"/>
      <c r="D14" s="81"/>
      <c r="E14" s="81"/>
      <c r="F14" s="81"/>
      <c r="G14" s="97">
        <f>ROUND(G13*21%,2)</f>
        <v>0</v>
      </c>
      <c r="H14" s="97"/>
      <c r="I14" s="97"/>
      <c r="J14" s="97"/>
    </row>
    <row r="15" spans="1:10" ht="15.75">
      <c r="A15" s="81" t="s">
        <v>90</v>
      </c>
      <c r="B15" s="81"/>
      <c r="C15" s="81"/>
      <c r="D15" s="81"/>
      <c r="E15" s="81"/>
      <c r="F15" s="81"/>
      <c r="G15" s="90">
        <f>ROUND(SUM(G13:J14),2)</f>
        <v>0</v>
      </c>
      <c r="H15" s="90"/>
      <c r="I15" s="90"/>
      <c r="J15" s="90"/>
    </row>
    <row r="16" spans="1:10" ht="14.25">
      <c r="A16" s="49"/>
      <c r="B16" s="50"/>
      <c r="C16" s="50"/>
      <c r="D16" s="50"/>
      <c r="E16" s="50"/>
      <c r="F16" s="51"/>
      <c r="G16" s="51"/>
      <c r="H16" s="51"/>
      <c r="I16" s="51"/>
      <c r="J16" s="51"/>
    </row>
    <row r="17" spans="1:10" ht="14.25">
      <c r="A17" s="70" t="s">
        <v>34</v>
      </c>
      <c r="B17" s="100" t="s">
        <v>52</v>
      </c>
      <c r="C17" s="100"/>
      <c r="D17" s="100"/>
      <c r="E17" s="100"/>
      <c r="F17" s="100"/>
      <c r="G17" s="100"/>
      <c r="H17" s="99"/>
      <c r="I17" s="99"/>
      <c r="J17" s="52"/>
    </row>
    <row r="18" spans="1:10" ht="12.75">
      <c r="A18" s="69"/>
      <c r="B18" s="89" t="s">
        <v>36</v>
      </c>
      <c r="C18" s="89"/>
      <c r="D18" s="89"/>
      <c r="E18" s="89"/>
      <c r="F18" s="89"/>
      <c r="G18" s="89"/>
      <c r="H18" s="89"/>
      <c r="I18" s="89"/>
      <c r="J18" s="43"/>
    </row>
    <row r="19" spans="1:10" ht="15">
      <c r="A19" s="53"/>
      <c r="B19" s="41"/>
      <c r="C19" s="54"/>
      <c r="D19" s="54"/>
      <c r="E19" s="54"/>
      <c r="F19" s="54"/>
      <c r="G19" s="54"/>
      <c r="H19" s="54"/>
      <c r="I19" s="54"/>
      <c r="J19" s="54"/>
    </row>
    <row r="20" spans="1:10" ht="14.25">
      <c r="A20" s="49"/>
      <c r="B20" s="50"/>
      <c r="C20" s="50"/>
      <c r="D20" s="50"/>
      <c r="E20" s="50"/>
      <c r="F20" s="51"/>
      <c r="G20" s="51"/>
      <c r="H20" s="51"/>
      <c r="I20" s="51"/>
      <c r="J20" s="51"/>
    </row>
    <row r="21" spans="1:10" ht="14.25">
      <c r="A21" s="70" t="s">
        <v>48</v>
      </c>
      <c r="B21" s="100" t="s">
        <v>52</v>
      </c>
      <c r="C21" s="100"/>
      <c r="D21" s="100"/>
      <c r="E21" s="100"/>
      <c r="F21" s="100"/>
      <c r="G21" s="100"/>
      <c r="H21" s="99"/>
      <c r="I21" s="99"/>
      <c r="J21" s="52"/>
    </row>
    <row r="22" spans="1:10" ht="12.75">
      <c r="A22" s="69"/>
      <c r="B22" s="89" t="s">
        <v>36</v>
      </c>
      <c r="C22" s="89"/>
      <c r="D22" s="89"/>
      <c r="E22" s="89"/>
      <c r="F22" s="89"/>
      <c r="G22" s="89"/>
      <c r="H22" s="89"/>
      <c r="I22" s="89"/>
      <c r="J22" s="43"/>
    </row>
    <row r="23" spans="1:10" ht="14.25">
      <c r="A23" s="49"/>
      <c r="B23" s="50"/>
      <c r="C23" s="50"/>
      <c r="D23" s="50"/>
      <c r="E23" s="50"/>
      <c r="F23" s="51"/>
      <c r="G23" s="51"/>
      <c r="H23" s="51"/>
      <c r="I23" s="51"/>
      <c r="J23" s="51"/>
    </row>
    <row r="24" spans="1:10" ht="12.75" customHeight="1">
      <c r="A24" s="49"/>
      <c r="B24" s="50"/>
      <c r="C24" s="50"/>
      <c r="D24" s="50"/>
      <c r="E24" s="50"/>
      <c r="F24" s="51"/>
      <c r="G24" s="51"/>
      <c r="H24" s="51"/>
      <c r="I24" s="51"/>
      <c r="J24" s="51"/>
    </row>
    <row r="25" spans="1:10" ht="14.25">
      <c r="A25" s="49"/>
      <c r="B25" s="50"/>
      <c r="C25" s="50"/>
      <c r="D25" s="50"/>
      <c r="E25" s="50"/>
      <c r="F25" s="51"/>
      <c r="G25" s="51"/>
      <c r="H25" s="51"/>
      <c r="I25" s="51"/>
      <c r="J25" s="51"/>
    </row>
    <row r="26" spans="1:10" ht="14.25">
      <c r="A26" s="49"/>
      <c r="B26" s="50"/>
      <c r="C26" s="50"/>
      <c r="D26" s="50"/>
      <c r="E26" s="50"/>
      <c r="F26" s="51"/>
      <c r="G26" s="51"/>
      <c r="H26" s="51"/>
      <c r="I26" s="51"/>
      <c r="J26" s="51"/>
    </row>
  </sheetData>
  <sheetProtection/>
  <mergeCells count="29">
    <mergeCell ref="H21:I21"/>
    <mergeCell ref="B22:C22"/>
    <mergeCell ref="D22:G22"/>
    <mergeCell ref="H22:I22"/>
    <mergeCell ref="A15:F15"/>
    <mergeCell ref="B21:C21"/>
    <mergeCell ref="D21:G21"/>
    <mergeCell ref="B17:C17"/>
    <mergeCell ref="D17:G17"/>
    <mergeCell ref="H17:I17"/>
    <mergeCell ref="B18:C18"/>
    <mergeCell ref="D18:G18"/>
    <mergeCell ref="H18:I18"/>
    <mergeCell ref="G15:J15"/>
    <mergeCell ref="B11:F11"/>
    <mergeCell ref="G11:J11"/>
    <mergeCell ref="G14:J14"/>
    <mergeCell ref="G12:J12"/>
    <mergeCell ref="A13:F13"/>
    <mergeCell ref="G13:J13"/>
    <mergeCell ref="B10:F10"/>
    <mergeCell ref="G10:J10"/>
    <mergeCell ref="A14:F14"/>
    <mergeCell ref="G1:J1"/>
    <mergeCell ref="G2:J2"/>
    <mergeCell ref="G3:J3"/>
    <mergeCell ref="A7:J7"/>
    <mergeCell ref="A8:J8"/>
    <mergeCell ref="A12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zoomScale="73" zoomScaleNormal="73" zoomScalePageLayoutView="0" workbookViewId="0" topLeftCell="A1">
      <pane ySplit="8" topLeftCell="A9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3.57421875" style="4" customWidth="1"/>
    <col min="2" max="2" width="5.57421875" style="5" customWidth="1"/>
    <col min="3" max="3" width="30.7109375" style="6" customWidth="1"/>
    <col min="4" max="4" width="10.00390625" style="7" customWidth="1"/>
    <col min="5" max="5" width="10.421875" style="7" customWidth="1"/>
    <col min="6" max="6" width="9.421875" style="7" customWidth="1"/>
    <col min="7" max="7" width="10.8515625" style="24" customWidth="1"/>
    <col min="8" max="8" width="11.00390625" style="27" customWidth="1"/>
    <col min="9" max="16384" width="9.140625" style="27" customWidth="1"/>
  </cols>
  <sheetData>
    <row r="1" spans="1:7" s="1" customFormat="1" ht="13.5" customHeight="1">
      <c r="A1" s="101" t="s">
        <v>88</v>
      </c>
      <c r="B1" s="101"/>
      <c r="C1" s="101"/>
      <c r="D1" s="101"/>
      <c r="E1" s="101"/>
      <c r="F1" s="101"/>
      <c r="G1" s="101"/>
    </row>
    <row r="2" spans="1:7" s="1" customFormat="1" ht="15">
      <c r="A2" s="102" t="s">
        <v>87</v>
      </c>
      <c r="B2" s="102"/>
      <c r="C2" s="102"/>
      <c r="D2" s="102"/>
      <c r="E2" s="102"/>
      <c r="F2" s="102"/>
      <c r="G2" s="102"/>
    </row>
    <row r="3" spans="1:7" s="1" customFormat="1" ht="13.5" customHeight="1">
      <c r="A3" s="103" t="s">
        <v>24</v>
      </c>
      <c r="B3" s="103"/>
      <c r="C3" s="103"/>
      <c r="D3" s="103"/>
      <c r="E3" s="103"/>
      <c r="F3" s="103"/>
      <c r="G3" s="28"/>
    </row>
    <row r="4" spans="1:7" s="1" customFormat="1" ht="18" customHeight="1">
      <c r="A4" s="9"/>
      <c r="B4" s="10"/>
      <c r="C4" s="11"/>
      <c r="D4" s="9"/>
      <c r="E4" s="12"/>
      <c r="F4" s="13"/>
      <c r="G4" s="22"/>
    </row>
    <row r="5" spans="1:7" s="14" customFormat="1" ht="27" customHeight="1">
      <c r="A5" s="104" t="s">
        <v>25</v>
      </c>
      <c r="B5" s="104"/>
      <c r="C5" s="104"/>
      <c r="D5" s="105" t="str">
        <f>A2</f>
        <v>Gājēju celiņa izbūve gar autoceļu Tīraine - Jaunolaine, Mārupes novadā</v>
      </c>
      <c r="E5" s="105"/>
      <c r="F5" s="105"/>
      <c r="G5" s="105"/>
    </row>
    <row r="6" spans="1:7" s="14" customFormat="1" ht="24.75" customHeight="1">
      <c r="A6" s="104" t="s">
        <v>26</v>
      </c>
      <c r="B6" s="104"/>
      <c r="C6" s="104"/>
      <c r="D6" s="105" t="s">
        <v>58</v>
      </c>
      <c r="E6" s="105"/>
      <c r="F6" s="105"/>
      <c r="G6" s="105"/>
    </row>
    <row r="7" spans="1:7" s="14" customFormat="1" ht="14.25">
      <c r="A7" s="104" t="s">
        <v>27</v>
      </c>
      <c r="B7" s="104"/>
      <c r="C7" s="104"/>
      <c r="D7" s="105" t="s">
        <v>59</v>
      </c>
      <c r="E7" s="105"/>
      <c r="F7" s="105"/>
      <c r="G7" s="105"/>
    </row>
    <row r="8" spans="1:7" s="14" customFormat="1" ht="69.75" customHeight="1">
      <c r="A8" s="75" t="s">
        <v>28</v>
      </c>
      <c r="B8" s="72" t="s">
        <v>29</v>
      </c>
      <c r="C8" s="76" t="s">
        <v>30</v>
      </c>
      <c r="D8" s="72" t="s">
        <v>31</v>
      </c>
      <c r="E8" s="72" t="s">
        <v>32</v>
      </c>
      <c r="F8" s="77" t="s">
        <v>94</v>
      </c>
      <c r="G8" s="73" t="s">
        <v>95</v>
      </c>
    </row>
    <row r="9" spans="1:7" s="14" customFormat="1" ht="12">
      <c r="A9" s="106" t="s">
        <v>63</v>
      </c>
      <c r="B9" s="106"/>
      <c r="C9" s="106"/>
      <c r="D9" s="106"/>
      <c r="E9" s="106"/>
      <c r="F9" s="106"/>
      <c r="G9" s="106"/>
    </row>
    <row r="10" spans="1:7" s="14" customFormat="1" ht="19.5" customHeight="1">
      <c r="A10" s="107" t="s">
        <v>38</v>
      </c>
      <c r="B10" s="107"/>
      <c r="C10" s="108"/>
      <c r="D10" s="108"/>
      <c r="E10" s="108"/>
      <c r="F10" s="108"/>
      <c r="G10" s="108"/>
    </row>
    <row r="11" spans="1:7" s="14" customFormat="1" ht="22.5">
      <c r="A11" s="2">
        <v>1</v>
      </c>
      <c r="B11" s="8" t="s">
        <v>21</v>
      </c>
      <c r="C11" s="15" t="s">
        <v>53</v>
      </c>
      <c r="D11" s="29" t="s">
        <v>44</v>
      </c>
      <c r="E11" s="3">
        <v>1</v>
      </c>
      <c r="F11" s="16"/>
      <c r="G11" s="23">
        <f>ROUND(E11*F11,2)</f>
        <v>0</v>
      </c>
    </row>
    <row r="12" spans="1:7" s="14" customFormat="1" ht="12">
      <c r="A12" s="2">
        <v>2</v>
      </c>
      <c r="B12" s="8" t="s">
        <v>21</v>
      </c>
      <c r="C12" s="15" t="s">
        <v>91</v>
      </c>
      <c r="D12" s="29" t="s">
        <v>44</v>
      </c>
      <c r="E12" s="3">
        <v>1</v>
      </c>
      <c r="F12" s="16"/>
      <c r="G12" s="23">
        <f aca="true" t="shared" si="0" ref="G12:G17">ROUND(E12*F12,2)</f>
        <v>0</v>
      </c>
    </row>
    <row r="13" spans="1:7" s="14" customFormat="1" ht="14.25" customHeight="1">
      <c r="A13" s="2">
        <f>A12+1</f>
        <v>3</v>
      </c>
      <c r="B13" s="8" t="s">
        <v>21</v>
      </c>
      <c r="C13" s="15" t="s">
        <v>39</v>
      </c>
      <c r="D13" s="29" t="s">
        <v>41</v>
      </c>
      <c r="E13" s="64">
        <v>914</v>
      </c>
      <c r="F13" s="57"/>
      <c r="G13" s="23">
        <f t="shared" si="0"/>
        <v>0</v>
      </c>
    </row>
    <row r="14" spans="1:7" s="14" customFormat="1" ht="33.75">
      <c r="A14" s="2">
        <f>A13+1</f>
        <v>4</v>
      </c>
      <c r="B14" s="8" t="s">
        <v>23</v>
      </c>
      <c r="C14" s="17" t="s">
        <v>96</v>
      </c>
      <c r="D14" s="30" t="s">
        <v>45</v>
      </c>
      <c r="E14" s="64">
        <v>493</v>
      </c>
      <c r="F14" s="16"/>
      <c r="G14" s="23">
        <f t="shared" si="0"/>
        <v>0</v>
      </c>
    </row>
    <row r="15" spans="1:7" s="14" customFormat="1" ht="22.5">
      <c r="A15" s="2">
        <f>A14+1</f>
        <v>5</v>
      </c>
      <c r="B15" s="8" t="s">
        <v>23</v>
      </c>
      <c r="C15" s="17" t="s">
        <v>60</v>
      </c>
      <c r="D15" s="30" t="s">
        <v>43</v>
      </c>
      <c r="E15" s="64">
        <v>8</v>
      </c>
      <c r="F15" s="16"/>
      <c r="G15" s="23">
        <f t="shared" si="0"/>
        <v>0</v>
      </c>
    </row>
    <row r="16" spans="1:7" s="14" customFormat="1" ht="22.5">
      <c r="A16" s="2">
        <f>A15+1</f>
        <v>6</v>
      </c>
      <c r="B16" s="8" t="s">
        <v>23</v>
      </c>
      <c r="C16" s="17" t="s">
        <v>61</v>
      </c>
      <c r="D16" s="30" t="s">
        <v>45</v>
      </c>
      <c r="E16" s="64">
        <v>98</v>
      </c>
      <c r="F16" s="16"/>
      <c r="G16" s="23">
        <f t="shared" si="0"/>
        <v>0</v>
      </c>
    </row>
    <row r="17" spans="1:7" s="14" customFormat="1" ht="22.5">
      <c r="A17" s="2">
        <f>A16+1</f>
        <v>7</v>
      </c>
      <c r="B17" s="8" t="s">
        <v>23</v>
      </c>
      <c r="C17" s="17" t="s">
        <v>62</v>
      </c>
      <c r="D17" s="30" t="s">
        <v>41</v>
      </c>
      <c r="E17" s="64">
        <v>18</v>
      </c>
      <c r="F17" s="16"/>
      <c r="G17" s="23">
        <f t="shared" si="0"/>
        <v>0</v>
      </c>
    </row>
    <row r="18" spans="1:8" s="14" customFormat="1" ht="14.25" customHeight="1">
      <c r="A18" s="109" t="s">
        <v>33</v>
      </c>
      <c r="B18" s="109"/>
      <c r="C18" s="110" t="str">
        <f>A10</f>
        <v>SAGATAVOŠANAS DARBI</v>
      </c>
      <c r="D18" s="111"/>
      <c r="E18" s="111"/>
      <c r="F18" s="112"/>
      <c r="G18" s="38">
        <f>ROUND(SUM(G11:G17),2)</f>
        <v>0</v>
      </c>
      <c r="H18" s="39"/>
    </row>
    <row r="19" spans="1:7" s="14" customFormat="1" ht="19.5" customHeight="1">
      <c r="A19" s="113" t="s">
        <v>64</v>
      </c>
      <c r="B19" s="114"/>
      <c r="C19" s="114"/>
      <c r="D19" s="115"/>
      <c r="E19" s="115"/>
      <c r="F19" s="115"/>
      <c r="G19" s="116"/>
    </row>
    <row r="20" spans="1:7" s="14" customFormat="1" ht="27.75" customHeight="1">
      <c r="A20" s="8">
        <f>A17+1</f>
        <v>8</v>
      </c>
      <c r="B20" s="8" t="s">
        <v>57</v>
      </c>
      <c r="C20" s="32" t="s">
        <v>65</v>
      </c>
      <c r="D20" s="35" t="s">
        <v>43</v>
      </c>
      <c r="E20" s="64">
        <v>1</v>
      </c>
      <c r="F20" s="35"/>
      <c r="G20" s="23">
        <f>ROUND(E20*F20,2)</f>
        <v>0</v>
      </c>
    </row>
    <row r="21" spans="1:7" s="14" customFormat="1" ht="32.25" customHeight="1">
      <c r="A21" s="8">
        <f>A20+1</f>
        <v>9</v>
      </c>
      <c r="B21" s="8" t="s">
        <v>57</v>
      </c>
      <c r="C21" s="32" t="s">
        <v>66</v>
      </c>
      <c r="D21" s="46" t="s">
        <v>41</v>
      </c>
      <c r="E21" s="64">
        <v>480</v>
      </c>
      <c r="F21" s="35"/>
      <c r="G21" s="23">
        <f>ROUND(E21*F21,2)</f>
        <v>0</v>
      </c>
    </row>
    <row r="22" spans="1:7" s="14" customFormat="1" ht="27.75" customHeight="1">
      <c r="A22" s="8">
        <f>A21+1</f>
        <v>10</v>
      </c>
      <c r="B22" s="8" t="s">
        <v>57</v>
      </c>
      <c r="C22" s="32" t="s">
        <v>67</v>
      </c>
      <c r="D22" s="46" t="s">
        <v>41</v>
      </c>
      <c r="E22" s="64">
        <v>480</v>
      </c>
      <c r="F22" s="35"/>
      <c r="G22" s="23">
        <f>ROUND(E22*F22,2)</f>
        <v>0</v>
      </c>
    </row>
    <row r="23" spans="1:8" s="14" customFormat="1" ht="17.25" customHeight="1">
      <c r="A23" s="109" t="s">
        <v>33</v>
      </c>
      <c r="B23" s="109"/>
      <c r="C23" s="117" t="str">
        <f>A19</f>
        <v>KOMUNIKĀCIJU AIZSARDZĪBA</v>
      </c>
      <c r="D23" s="111"/>
      <c r="E23" s="111"/>
      <c r="F23" s="112"/>
      <c r="G23" s="31">
        <f>ROUND(SUM(G20:G22),2)</f>
        <v>0</v>
      </c>
      <c r="H23" s="39"/>
    </row>
    <row r="24" spans="1:7" s="14" customFormat="1" ht="18.75" customHeight="1">
      <c r="A24" s="118" t="s">
        <v>40</v>
      </c>
      <c r="B24" s="115"/>
      <c r="C24" s="115"/>
      <c r="D24" s="115"/>
      <c r="E24" s="115"/>
      <c r="F24" s="115"/>
      <c r="G24" s="116"/>
    </row>
    <row r="25" spans="1:7" s="14" customFormat="1" ht="22.5">
      <c r="A25" s="2">
        <f>A22+1</f>
        <v>11</v>
      </c>
      <c r="B25" s="8" t="s">
        <v>20</v>
      </c>
      <c r="C25" s="33" t="s">
        <v>68</v>
      </c>
      <c r="D25" s="2" t="s">
        <v>47</v>
      </c>
      <c r="E25" s="65">
        <v>1989</v>
      </c>
      <c r="F25" s="16"/>
      <c r="G25" s="23">
        <f>ROUND(E25*F25,2)</f>
        <v>0</v>
      </c>
    </row>
    <row r="26" spans="1:7" s="14" customFormat="1" ht="33.75">
      <c r="A26" s="2">
        <f>A25+1</f>
        <v>12</v>
      </c>
      <c r="B26" s="8" t="s">
        <v>46</v>
      </c>
      <c r="C26" s="33" t="s">
        <v>69</v>
      </c>
      <c r="D26" s="2" t="s">
        <v>47</v>
      </c>
      <c r="E26" s="66">
        <v>2048</v>
      </c>
      <c r="F26" s="16"/>
      <c r="G26" s="23">
        <f>ROUND(E26*F26,2)</f>
        <v>0</v>
      </c>
    </row>
    <row r="27" spans="1:7" s="14" customFormat="1" ht="33.75">
      <c r="A27" s="2">
        <f>A26+1</f>
        <v>13</v>
      </c>
      <c r="B27" s="8" t="s">
        <v>46</v>
      </c>
      <c r="C27" s="33" t="s">
        <v>70</v>
      </c>
      <c r="D27" s="2" t="s">
        <v>41</v>
      </c>
      <c r="E27" s="66">
        <v>402</v>
      </c>
      <c r="F27" s="16"/>
      <c r="G27" s="23">
        <f>ROUND(E27*F27,2)</f>
        <v>0</v>
      </c>
    </row>
    <row r="28" spans="1:7" s="14" customFormat="1" ht="22.5">
      <c r="A28" s="2">
        <f>A27+1</f>
        <v>14</v>
      </c>
      <c r="B28" s="8" t="s">
        <v>46</v>
      </c>
      <c r="C28" s="33" t="s">
        <v>71</v>
      </c>
      <c r="D28" s="2" t="s">
        <v>41</v>
      </c>
      <c r="E28" s="66">
        <v>321</v>
      </c>
      <c r="F28" s="16"/>
      <c r="G28" s="23">
        <f>ROUND(E28*F28,2)</f>
        <v>0</v>
      </c>
    </row>
    <row r="29" spans="1:8" s="14" customFormat="1" ht="17.25" customHeight="1">
      <c r="A29" s="109" t="s">
        <v>33</v>
      </c>
      <c r="B29" s="109"/>
      <c r="C29" s="119" t="str">
        <f>A24</f>
        <v>ZEMES DARBI</v>
      </c>
      <c r="D29" s="120"/>
      <c r="E29" s="120"/>
      <c r="F29" s="119"/>
      <c r="G29" s="59">
        <f>ROUND(SUM(G25:G28),2)</f>
        <v>0</v>
      </c>
      <c r="H29" s="39"/>
    </row>
    <row r="30" spans="1:7" s="14" customFormat="1" ht="12">
      <c r="A30" s="121" t="s">
        <v>72</v>
      </c>
      <c r="B30" s="122"/>
      <c r="C30" s="122"/>
      <c r="D30" s="122"/>
      <c r="E30" s="122"/>
      <c r="F30" s="122"/>
      <c r="G30" s="123"/>
    </row>
    <row r="31" spans="1:7" s="14" customFormat="1" ht="12">
      <c r="A31" s="124" t="s">
        <v>73</v>
      </c>
      <c r="B31" s="125"/>
      <c r="C31" s="125"/>
      <c r="D31" s="126"/>
      <c r="E31" s="126"/>
      <c r="F31" s="126"/>
      <c r="G31" s="127"/>
    </row>
    <row r="32" spans="1:7" s="14" customFormat="1" ht="22.5">
      <c r="A32" s="2">
        <f>A28+1</f>
        <v>15</v>
      </c>
      <c r="B32" s="8" t="s">
        <v>20</v>
      </c>
      <c r="C32" s="34" t="s">
        <v>74</v>
      </c>
      <c r="D32" s="57" t="s">
        <v>42</v>
      </c>
      <c r="E32" s="64">
        <v>1329.45</v>
      </c>
      <c r="F32" s="16"/>
      <c r="G32" s="23">
        <f>ROUND(E32*F32,2)</f>
        <v>0</v>
      </c>
    </row>
    <row r="33" spans="1:7" s="14" customFormat="1" ht="22.5">
      <c r="A33" s="2">
        <f>A32+1</f>
        <v>16</v>
      </c>
      <c r="B33" s="8" t="s">
        <v>20</v>
      </c>
      <c r="C33" s="34" t="s">
        <v>75</v>
      </c>
      <c r="D33" s="57" t="s">
        <v>42</v>
      </c>
      <c r="E33" s="64">
        <v>733</v>
      </c>
      <c r="F33" s="16"/>
      <c r="G33" s="23">
        <f>ROUND(E33*F33,2)</f>
        <v>0</v>
      </c>
    </row>
    <row r="34" spans="1:7" s="14" customFormat="1" ht="45">
      <c r="A34" s="2">
        <f>A33+1</f>
        <v>17</v>
      </c>
      <c r="B34" s="8" t="s">
        <v>20</v>
      </c>
      <c r="C34" s="34" t="s">
        <v>78</v>
      </c>
      <c r="D34" s="57" t="s">
        <v>42</v>
      </c>
      <c r="E34" s="64">
        <v>541.75</v>
      </c>
      <c r="F34" s="16"/>
      <c r="G34" s="23">
        <f>ROUND(E34*F34,2)</f>
        <v>0</v>
      </c>
    </row>
    <row r="35" spans="1:7" s="14" customFormat="1" ht="22.5">
      <c r="A35" s="2">
        <f>A34+1</f>
        <v>18</v>
      </c>
      <c r="B35" s="8" t="s">
        <v>20</v>
      </c>
      <c r="C35" s="34" t="s">
        <v>76</v>
      </c>
      <c r="D35" s="2" t="s">
        <v>47</v>
      </c>
      <c r="E35" s="64">
        <v>1418</v>
      </c>
      <c r="F35" s="16"/>
      <c r="G35" s="23">
        <f>ROUND(E35*F35,2)</f>
        <v>0</v>
      </c>
    </row>
    <row r="36" spans="1:7" s="14" customFormat="1" ht="22.5">
      <c r="A36" s="2">
        <f>A35+1</f>
        <v>19</v>
      </c>
      <c r="B36" s="8" t="s">
        <v>22</v>
      </c>
      <c r="C36" s="34" t="s">
        <v>81</v>
      </c>
      <c r="D36" s="2" t="s">
        <v>47</v>
      </c>
      <c r="E36" s="64">
        <v>1418</v>
      </c>
      <c r="F36" s="16"/>
      <c r="G36" s="23">
        <f>ROUND(E36*F36,2)</f>
        <v>0</v>
      </c>
    </row>
    <row r="37" spans="1:7" s="14" customFormat="1" ht="12">
      <c r="A37" s="124" t="s">
        <v>77</v>
      </c>
      <c r="B37" s="125"/>
      <c r="C37" s="125"/>
      <c r="D37" s="126"/>
      <c r="E37" s="126"/>
      <c r="F37" s="126"/>
      <c r="G37" s="127"/>
    </row>
    <row r="38" spans="1:7" s="14" customFormat="1" ht="22.5">
      <c r="A38" s="2">
        <f>A36+1</f>
        <v>20</v>
      </c>
      <c r="B38" s="8" t="s">
        <v>20</v>
      </c>
      <c r="C38" s="34" t="s">
        <v>74</v>
      </c>
      <c r="D38" s="57" t="s">
        <v>42</v>
      </c>
      <c r="E38" s="64">
        <v>157</v>
      </c>
      <c r="F38" s="16"/>
      <c r="G38" s="23">
        <f>ROUND(E38*F38,2)</f>
        <v>0</v>
      </c>
    </row>
    <row r="39" spans="1:7" s="14" customFormat="1" ht="45">
      <c r="A39" s="2">
        <f>A38+1</f>
        <v>21</v>
      </c>
      <c r="B39" s="8" t="s">
        <v>20</v>
      </c>
      <c r="C39" s="34" t="s">
        <v>78</v>
      </c>
      <c r="D39" s="57" t="s">
        <v>42</v>
      </c>
      <c r="E39" s="64">
        <v>101.4</v>
      </c>
      <c r="F39" s="16"/>
      <c r="G39" s="23">
        <f>ROUND(E39*F39,2)</f>
        <v>0</v>
      </c>
    </row>
    <row r="40" spans="1:7" s="14" customFormat="1" ht="28.5" customHeight="1">
      <c r="A40" s="2">
        <f>A39+1</f>
        <v>22</v>
      </c>
      <c r="B40" s="8" t="s">
        <v>20</v>
      </c>
      <c r="C40" s="34" t="s">
        <v>79</v>
      </c>
      <c r="D40" s="2" t="s">
        <v>47</v>
      </c>
      <c r="E40" s="64">
        <v>282.7</v>
      </c>
      <c r="F40" s="16"/>
      <c r="G40" s="23">
        <f>ROUND(E40*F40,2)</f>
        <v>0</v>
      </c>
    </row>
    <row r="41" spans="1:7" s="14" customFormat="1" ht="28.5" customHeight="1">
      <c r="A41" s="2">
        <f>A40+1</f>
        <v>23</v>
      </c>
      <c r="B41" s="8" t="s">
        <v>20</v>
      </c>
      <c r="C41" s="34" t="s">
        <v>80</v>
      </c>
      <c r="D41" s="2" t="s">
        <v>47</v>
      </c>
      <c r="E41" s="64">
        <v>270.3</v>
      </c>
      <c r="F41" s="16"/>
      <c r="G41" s="23">
        <f>ROUND(E41*F41,2)</f>
        <v>0</v>
      </c>
    </row>
    <row r="42" spans="1:7" s="14" customFormat="1" ht="22.5">
      <c r="A42" s="2">
        <f>A41+1</f>
        <v>24</v>
      </c>
      <c r="B42" s="8" t="s">
        <v>22</v>
      </c>
      <c r="C42" s="34" t="s">
        <v>0</v>
      </c>
      <c r="D42" s="2" t="s">
        <v>47</v>
      </c>
      <c r="E42" s="64">
        <v>257</v>
      </c>
      <c r="F42" s="16"/>
      <c r="G42" s="23">
        <f>ROUND(E42*F42,2)</f>
        <v>0</v>
      </c>
    </row>
    <row r="43" spans="1:7" s="14" customFormat="1" ht="12">
      <c r="A43" s="124" t="s">
        <v>2</v>
      </c>
      <c r="B43" s="125"/>
      <c r="C43" s="125"/>
      <c r="D43" s="126"/>
      <c r="E43" s="126"/>
      <c r="F43" s="126"/>
      <c r="G43" s="127"/>
    </row>
    <row r="44" spans="1:7" s="14" customFormat="1" ht="22.5">
      <c r="A44" s="2">
        <f>A42+1</f>
        <v>25</v>
      </c>
      <c r="B44" s="8" t="s">
        <v>22</v>
      </c>
      <c r="C44" s="32" t="s">
        <v>54</v>
      </c>
      <c r="D44" s="2" t="s">
        <v>41</v>
      </c>
      <c r="E44" s="64">
        <v>1964</v>
      </c>
      <c r="F44" s="16"/>
      <c r="G44" s="23">
        <f>ROUND(E44*F44,2)</f>
        <v>0</v>
      </c>
    </row>
    <row r="45" spans="1:7" s="14" customFormat="1" ht="26.25" customHeight="1">
      <c r="A45" s="2">
        <f>A44+1</f>
        <v>26</v>
      </c>
      <c r="B45" s="8" t="s">
        <v>22</v>
      </c>
      <c r="C45" s="32" t="s">
        <v>1</v>
      </c>
      <c r="D45" s="2" t="s">
        <v>47</v>
      </c>
      <c r="E45" s="64">
        <v>173</v>
      </c>
      <c r="F45" s="16"/>
      <c r="G45" s="23">
        <f>ROUND(E45*F45,2)</f>
        <v>0</v>
      </c>
    </row>
    <row r="46" spans="1:8" s="18" customFormat="1" ht="18" customHeight="1">
      <c r="A46" s="36" t="s">
        <v>33</v>
      </c>
      <c r="B46" s="37"/>
      <c r="C46" s="128" t="str">
        <f>A30</f>
        <v>IETVES SEGAS IZBŪVE</v>
      </c>
      <c r="D46" s="129"/>
      <c r="E46" s="129"/>
      <c r="F46" s="130"/>
      <c r="G46" s="58">
        <f>ROUND(SUM(G32:G36,G38:G42,G44:G45),2)</f>
        <v>0</v>
      </c>
      <c r="H46" s="39"/>
    </row>
    <row r="47" spans="1:7" s="18" customFormat="1" ht="18.75" customHeight="1">
      <c r="A47" s="113" t="s">
        <v>3</v>
      </c>
      <c r="B47" s="114"/>
      <c r="C47" s="114"/>
      <c r="D47" s="114"/>
      <c r="E47" s="114"/>
      <c r="F47" s="114"/>
      <c r="G47" s="131"/>
    </row>
    <row r="48" spans="1:7" s="14" customFormat="1" ht="22.5">
      <c r="A48" s="2">
        <v>27</v>
      </c>
      <c r="B48" s="8" t="s">
        <v>22</v>
      </c>
      <c r="C48" s="15" t="s">
        <v>4</v>
      </c>
      <c r="D48" s="2" t="s">
        <v>41</v>
      </c>
      <c r="E48" s="64">
        <v>13.5</v>
      </c>
      <c r="F48" s="16"/>
      <c r="G48" s="23">
        <f aca="true" t="shared" si="1" ref="G48:G65">ROUND(E48*F48,2)</f>
        <v>0</v>
      </c>
    </row>
    <row r="49" spans="1:7" s="14" customFormat="1" ht="22.5">
      <c r="A49" s="2">
        <v>28</v>
      </c>
      <c r="B49" s="8" t="s">
        <v>22</v>
      </c>
      <c r="C49" s="15" t="s">
        <v>5</v>
      </c>
      <c r="D49" s="2" t="s">
        <v>41</v>
      </c>
      <c r="E49" s="64">
        <v>5.5</v>
      </c>
      <c r="F49" s="16"/>
      <c r="G49" s="23">
        <f t="shared" si="1"/>
        <v>0</v>
      </c>
    </row>
    <row r="50" spans="1:7" s="14" customFormat="1" ht="22.5">
      <c r="A50" s="2">
        <v>29</v>
      </c>
      <c r="B50" s="8" t="s">
        <v>22</v>
      </c>
      <c r="C50" s="15" t="s">
        <v>6</v>
      </c>
      <c r="D50" s="2" t="s">
        <v>47</v>
      </c>
      <c r="E50" s="64">
        <v>18</v>
      </c>
      <c r="F50" s="16"/>
      <c r="G50" s="23">
        <f t="shared" si="1"/>
        <v>0</v>
      </c>
    </row>
    <row r="51" spans="1:7" s="14" customFormat="1" ht="28.5" customHeight="1">
      <c r="A51" s="2">
        <v>30</v>
      </c>
      <c r="B51" s="8" t="s">
        <v>22</v>
      </c>
      <c r="C51" s="15" t="s">
        <v>7</v>
      </c>
      <c r="D51" s="2" t="s">
        <v>43</v>
      </c>
      <c r="E51" s="64">
        <v>2</v>
      </c>
      <c r="F51" s="16"/>
      <c r="G51" s="23">
        <f t="shared" si="1"/>
        <v>0</v>
      </c>
    </row>
    <row r="52" spans="1:7" s="14" customFormat="1" ht="22.5">
      <c r="A52" s="2">
        <v>31</v>
      </c>
      <c r="B52" s="8" t="s">
        <v>22</v>
      </c>
      <c r="C52" s="15" t="s">
        <v>8</v>
      </c>
      <c r="D52" s="2" t="s">
        <v>47</v>
      </c>
      <c r="E52" s="64">
        <v>18</v>
      </c>
      <c r="F52" s="16"/>
      <c r="G52" s="23">
        <f t="shared" si="1"/>
        <v>0</v>
      </c>
    </row>
    <row r="53" spans="1:7" s="14" customFormat="1" ht="22.5">
      <c r="A53" s="2">
        <v>32</v>
      </c>
      <c r="B53" s="8" t="s">
        <v>22</v>
      </c>
      <c r="C53" s="15" t="s">
        <v>74</v>
      </c>
      <c r="D53" s="57" t="s">
        <v>42</v>
      </c>
      <c r="E53" s="64">
        <v>479</v>
      </c>
      <c r="F53" s="16"/>
      <c r="G53" s="23">
        <f t="shared" si="1"/>
        <v>0</v>
      </c>
    </row>
    <row r="54" spans="1:7" s="14" customFormat="1" ht="22.5">
      <c r="A54" s="2">
        <v>33</v>
      </c>
      <c r="B54" s="8" t="s">
        <v>22</v>
      </c>
      <c r="C54" s="15" t="s">
        <v>9</v>
      </c>
      <c r="D54" s="2" t="s">
        <v>47</v>
      </c>
      <c r="E54" s="64">
        <v>21</v>
      </c>
      <c r="F54" s="16"/>
      <c r="G54" s="23">
        <f t="shared" si="1"/>
        <v>0</v>
      </c>
    </row>
    <row r="55" spans="1:7" s="14" customFormat="1" ht="22.5">
      <c r="A55" s="2">
        <v>34</v>
      </c>
      <c r="B55" s="8" t="s">
        <v>22</v>
      </c>
      <c r="C55" s="15" t="s">
        <v>10</v>
      </c>
      <c r="D55" s="2" t="s">
        <v>47</v>
      </c>
      <c r="E55" s="64">
        <v>21</v>
      </c>
      <c r="F55" s="16"/>
      <c r="G55" s="23">
        <f t="shared" si="1"/>
        <v>0</v>
      </c>
    </row>
    <row r="56" spans="1:7" s="14" customFormat="1" ht="22.5">
      <c r="A56" s="2">
        <v>35</v>
      </c>
      <c r="B56" s="8" t="s">
        <v>22</v>
      </c>
      <c r="C56" s="15" t="s">
        <v>11</v>
      </c>
      <c r="D56" s="2" t="s">
        <v>47</v>
      </c>
      <c r="E56" s="64">
        <v>103</v>
      </c>
      <c r="F56" s="16"/>
      <c r="G56" s="23">
        <f t="shared" si="1"/>
        <v>0</v>
      </c>
    </row>
    <row r="57" spans="1:7" s="14" customFormat="1" ht="33.75">
      <c r="A57" s="2">
        <v>36</v>
      </c>
      <c r="B57" s="8" t="s">
        <v>22</v>
      </c>
      <c r="C57" s="15" t="s">
        <v>12</v>
      </c>
      <c r="D57" s="2" t="s">
        <v>47</v>
      </c>
      <c r="E57" s="64">
        <v>40</v>
      </c>
      <c r="F57" s="16"/>
      <c r="G57" s="23">
        <f t="shared" si="1"/>
        <v>0</v>
      </c>
    </row>
    <row r="58" spans="1:7" s="14" customFormat="1" ht="22.5">
      <c r="A58" s="2">
        <v>37</v>
      </c>
      <c r="B58" s="8" t="s">
        <v>22</v>
      </c>
      <c r="C58" s="15" t="s">
        <v>13</v>
      </c>
      <c r="D58" s="2" t="s">
        <v>41</v>
      </c>
      <c r="E58" s="64">
        <v>19.5</v>
      </c>
      <c r="F58" s="16"/>
      <c r="G58" s="23">
        <f t="shared" si="1"/>
        <v>0</v>
      </c>
    </row>
    <row r="59" spans="1:7" s="14" customFormat="1" ht="22.5">
      <c r="A59" s="2">
        <v>38</v>
      </c>
      <c r="B59" s="8" t="s">
        <v>22</v>
      </c>
      <c r="C59" s="15" t="s">
        <v>14</v>
      </c>
      <c r="D59" s="2" t="s">
        <v>41</v>
      </c>
      <c r="E59" s="64">
        <v>8</v>
      </c>
      <c r="F59" s="16"/>
      <c r="G59" s="23">
        <f t="shared" si="1"/>
        <v>0</v>
      </c>
    </row>
    <row r="60" spans="1:7" s="14" customFormat="1" ht="45">
      <c r="A60" s="2">
        <v>39</v>
      </c>
      <c r="B60" s="8" t="s">
        <v>22</v>
      </c>
      <c r="C60" s="15" t="s">
        <v>15</v>
      </c>
      <c r="D60" s="57" t="s">
        <v>42</v>
      </c>
      <c r="E60" s="64">
        <v>37</v>
      </c>
      <c r="F60" s="16"/>
      <c r="G60" s="23">
        <f t="shared" si="1"/>
        <v>0</v>
      </c>
    </row>
    <row r="61" spans="1:7" s="14" customFormat="1" ht="45">
      <c r="A61" s="2">
        <v>40</v>
      </c>
      <c r="B61" s="8" t="s">
        <v>22</v>
      </c>
      <c r="C61" s="15" t="s">
        <v>78</v>
      </c>
      <c r="D61" s="57" t="s">
        <v>42</v>
      </c>
      <c r="E61" s="64">
        <v>88</v>
      </c>
      <c r="F61" s="16"/>
      <c r="G61" s="23">
        <f t="shared" si="1"/>
        <v>0</v>
      </c>
    </row>
    <row r="62" spans="1:7" s="14" customFormat="1" ht="22.5">
      <c r="A62" s="2">
        <v>41</v>
      </c>
      <c r="B62" s="8" t="s">
        <v>22</v>
      </c>
      <c r="C62" s="15" t="s">
        <v>16</v>
      </c>
      <c r="D62" s="2" t="s">
        <v>47</v>
      </c>
      <c r="E62" s="64">
        <v>84</v>
      </c>
      <c r="F62" s="16"/>
      <c r="G62" s="23">
        <f t="shared" si="1"/>
        <v>0</v>
      </c>
    </row>
    <row r="63" spans="1:7" s="14" customFormat="1" ht="22.5">
      <c r="A63" s="2">
        <v>42</v>
      </c>
      <c r="B63" s="8" t="s">
        <v>22</v>
      </c>
      <c r="C63" s="15" t="s">
        <v>17</v>
      </c>
      <c r="D63" s="2" t="s">
        <v>47</v>
      </c>
      <c r="E63" s="64">
        <v>108</v>
      </c>
      <c r="F63" s="16"/>
      <c r="G63" s="23">
        <f t="shared" si="1"/>
        <v>0</v>
      </c>
    </row>
    <row r="64" spans="1:7" s="14" customFormat="1" ht="22.5">
      <c r="A64" s="2">
        <v>43</v>
      </c>
      <c r="B64" s="8" t="s">
        <v>22</v>
      </c>
      <c r="C64" s="15" t="s">
        <v>18</v>
      </c>
      <c r="D64" s="2" t="s">
        <v>47</v>
      </c>
      <c r="E64" s="64">
        <v>257</v>
      </c>
      <c r="F64" s="16"/>
      <c r="G64" s="23">
        <f t="shared" si="1"/>
        <v>0</v>
      </c>
    </row>
    <row r="65" spans="1:7" s="14" customFormat="1" ht="22.5">
      <c r="A65" s="2">
        <v>44</v>
      </c>
      <c r="B65" s="8" t="s">
        <v>22</v>
      </c>
      <c r="C65" s="15" t="s">
        <v>19</v>
      </c>
      <c r="D65" s="2" t="s">
        <v>47</v>
      </c>
      <c r="E65" s="64">
        <v>257</v>
      </c>
      <c r="F65" s="16"/>
      <c r="G65" s="23">
        <f t="shared" si="1"/>
        <v>0</v>
      </c>
    </row>
    <row r="66" spans="1:8" s="18" customFormat="1" ht="17.25" customHeight="1">
      <c r="A66" s="109" t="s">
        <v>33</v>
      </c>
      <c r="B66" s="109"/>
      <c r="C66" s="119" t="str">
        <f>A47</f>
        <v>CAURTEKU IZBŪVE</v>
      </c>
      <c r="D66" s="120"/>
      <c r="E66" s="120"/>
      <c r="F66" s="120"/>
      <c r="G66" s="60">
        <f>ROUND(SUM(G48:G65),2)</f>
        <v>0</v>
      </c>
      <c r="H66" s="39"/>
    </row>
    <row r="67" spans="1:8" s="18" customFormat="1" ht="15" customHeight="1">
      <c r="A67" s="133" t="s">
        <v>84</v>
      </c>
      <c r="B67" s="133"/>
      <c r="C67" s="133"/>
      <c r="D67" s="133"/>
      <c r="E67" s="133"/>
      <c r="F67" s="133"/>
      <c r="G67" s="61">
        <f>ROUND(SUM(G66,G46,G29,G23,G18),2)</f>
        <v>0</v>
      </c>
      <c r="H67" s="39"/>
    </row>
    <row r="68" spans="1:7" s="18" customFormat="1" ht="11.25" customHeight="1">
      <c r="A68" s="134"/>
      <c r="B68" s="134"/>
      <c r="C68" s="134"/>
      <c r="D68" s="134"/>
      <c r="E68" s="134"/>
      <c r="F68" s="134"/>
      <c r="G68" s="62"/>
    </row>
    <row r="69" spans="1:8" s="18" customFormat="1" ht="12" customHeight="1">
      <c r="A69" s="134"/>
      <c r="B69" s="134"/>
      <c r="C69" s="134"/>
      <c r="D69" s="134"/>
      <c r="E69" s="134"/>
      <c r="F69" s="134"/>
      <c r="G69" s="62"/>
      <c r="H69" s="39"/>
    </row>
    <row r="70" spans="1:7" s="18" customFormat="1" ht="11.25" customHeight="1">
      <c r="A70" s="55"/>
      <c r="B70" s="55"/>
      <c r="C70" s="55"/>
      <c r="D70" s="55"/>
      <c r="E70" s="67"/>
      <c r="F70" s="55"/>
      <c r="G70" s="56"/>
    </row>
    <row r="71" spans="1:7" s="1" customFormat="1" ht="9" customHeight="1">
      <c r="A71" s="42"/>
      <c r="B71" s="40"/>
      <c r="C71" s="45"/>
      <c r="D71" s="45"/>
      <c r="E71" s="68"/>
      <c r="F71" s="63"/>
      <c r="G71" s="44"/>
    </row>
    <row r="72" spans="1:7" s="14" customFormat="1" ht="12.75">
      <c r="A72" s="19"/>
      <c r="B72" s="20"/>
      <c r="C72" s="1" t="s">
        <v>34</v>
      </c>
      <c r="D72" s="132" t="s">
        <v>35</v>
      </c>
      <c r="E72" s="132"/>
      <c r="F72" s="21"/>
      <c r="G72" s="74"/>
    </row>
    <row r="73" spans="1:7" s="14" customFormat="1" ht="11.25">
      <c r="A73" s="19"/>
      <c r="B73" s="20"/>
      <c r="C73" s="1"/>
      <c r="D73" s="132" t="s">
        <v>36</v>
      </c>
      <c r="E73" s="132"/>
      <c r="F73" s="21"/>
      <c r="G73" s="21"/>
    </row>
    <row r="74" spans="1:7" s="14" customFormat="1" ht="8.25" customHeight="1">
      <c r="A74" s="19"/>
      <c r="B74" s="20"/>
      <c r="C74" s="1"/>
      <c r="D74" s="21"/>
      <c r="E74" s="21"/>
      <c r="F74" s="21"/>
      <c r="G74" s="26"/>
    </row>
    <row r="75" spans="1:7" s="14" customFormat="1" ht="6" customHeight="1">
      <c r="A75" s="19"/>
      <c r="B75" s="20"/>
      <c r="C75" s="1"/>
      <c r="D75" s="21"/>
      <c r="E75" s="21"/>
      <c r="F75" s="21"/>
      <c r="G75" s="26"/>
    </row>
    <row r="76" spans="1:7" s="14" customFormat="1" ht="12.75">
      <c r="A76" s="19"/>
      <c r="B76" s="20"/>
      <c r="C76" s="1" t="s">
        <v>37</v>
      </c>
      <c r="D76" s="132" t="s">
        <v>35</v>
      </c>
      <c r="E76" s="132"/>
      <c r="F76" s="21"/>
      <c r="G76" s="74"/>
    </row>
    <row r="77" spans="1:7" s="14" customFormat="1" ht="11.25">
      <c r="A77" s="19"/>
      <c r="B77" s="20"/>
      <c r="C77" s="1" t="s">
        <v>82</v>
      </c>
      <c r="D77" s="132" t="s">
        <v>36</v>
      </c>
      <c r="E77" s="132"/>
      <c r="F77" s="21"/>
      <c r="G77" s="21"/>
    </row>
    <row r="78" spans="1:7" s="14" customFormat="1" ht="12.75">
      <c r="A78" s="4"/>
      <c r="B78" s="5"/>
      <c r="C78" s="6"/>
      <c r="D78" s="7"/>
      <c r="E78" s="7"/>
      <c r="F78" s="7"/>
      <c r="G78" s="25"/>
    </row>
    <row r="79" spans="1:7" s="14" customFormat="1" ht="12.75">
      <c r="A79" s="4"/>
      <c r="B79" s="5"/>
      <c r="C79" s="6"/>
      <c r="D79" s="7"/>
      <c r="E79" s="7"/>
      <c r="F79" s="7"/>
      <c r="G79" s="25"/>
    </row>
    <row r="80" spans="1:7" s="14" customFormat="1" ht="12.75">
      <c r="A80" s="4"/>
      <c r="B80" s="5"/>
      <c r="C80" s="6"/>
      <c r="D80" s="7"/>
      <c r="E80" s="7"/>
      <c r="F80" s="7"/>
      <c r="G80" s="25"/>
    </row>
  </sheetData>
  <sheetProtection/>
  <mergeCells count="34">
    <mergeCell ref="D77:E77"/>
    <mergeCell ref="D73:E73"/>
    <mergeCell ref="D76:E76"/>
    <mergeCell ref="A66:B66"/>
    <mergeCell ref="C66:F66"/>
    <mergeCell ref="A67:F67"/>
    <mergeCell ref="A68:F68"/>
    <mergeCell ref="A69:F69"/>
    <mergeCell ref="D72:E72"/>
    <mergeCell ref="A30:G30"/>
    <mergeCell ref="A31:G31"/>
    <mergeCell ref="A37:G37"/>
    <mergeCell ref="A43:G43"/>
    <mergeCell ref="C46:F46"/>
    <mergeCell ref="A47:G47"/>
    <mergeCell ref="A19:G19"/>
    <mergeCell ref="A23:B23"/>
    <mergeCell ref="C23:F23"/>
    <mergeCell ref="A24:G24"/>
    <mergeCell ref="A29:B29"/>
    <mergeCell ref="C29:F29"/>
    <mergeCell ref="A9:G9"/>
    <mergeCell ref="A10:G10"/>
    <mergeCell ref="A18:B18"/>
    <mergeCell ref="C18:F18"/>
    <mergeCell ref="A7:C7"/>
    <mergeCell ref="D7:G7"/>
    <mergeCell ref="A1:G1"/>
    <mergeCell ref="A2:G2"/>
    <mergeCell ref="A3:F3"/>
    <mergeCell ref="A5:C5"/>
    <mergeCell ref="D5:G5"/>
    <mergeCell ref="A6:C6"/>
    <mergeCell ref="D6:G6"/>
  </mergeCells>
  <printOptions horizontalCentered="1"/>
  <pageMargins left="0.75" right="0.75" top="0.7480314960629921" bottom="0.5905511811023623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Foigts</dc:creator>
  <cp:keywords/>
  <dc:description/>
  <cp:lastModifiedBy>IngaG</cp:lastModifiedBy>
  <cp:lastPrinted>2014-02-14T08:55:25Z</cp:lastPrinted>
  <dcterms:created xsi:type="dcterms:W3CDTF">2008-10-28T09:53:56Z</dcterms:created>
  <dcterms:modified xsi:type="dcterms:W3CDTF">2014-02-14T08:55:28Z</dcterms:modified>
  <cp:category/>
  <cp:version/>
  <cp:contentType/>
  <cp:contentStatus/>
</cp:coreProperties>
</file>