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85" windowHeight="13860" tabRatio="822" activeTab="2"/>
  </bookViews>
  <sheets>
    <sheet name="DARBU_IZMAKSAS I kārta" sheetId="1" r:id="rId1"/>
    <sheet name="KOPSAVILKUMS I kārta" sheetId="2" r:id="rId2"/>
    <sheet name="DARBU_IZMAKSAS II kārta" sheetId="3" r:id="rId3"/>
    <sheet name="KOPSAVILKUMS II kārta" sheetId="4" r:id="rId4"/>
  </sheets>
  <definedNames>
    <definedName name="_xlnm._FilterDatabase" localSheetId="0" hidden="1">'DARBU_IZMAKSAS I kārta'!$B$3:$F$61</definedName>
    <definedName name="_xlnm._FilterDatabase" localSheetId="2" hidden="1">'DARBU_IZMAKSAS II kārta'!$B$3:$F$39</definedName>
    <definedName name="_xlnm.Print_Titles" localSheetId="0">'DARBU_IZMAKSAS I kārta'!$3:$3</definedName>
    <definedName name="_xlnm.Print_Titles" localSheetId="2">'DARBU_IZMAKSAS II kārta'!$3:$3</definedName>
  </definedNames>
  <calcPr fullCalcOnLoad="1"/>
</workbook>
</file>

<file path=xl/sharedStrings.xml><?xml version="1.0" encoding="utf-8"?>
<sst xmlns="http://schemas.openxmlformats.org/spreadsheetml/2006/main" count="194" uniqueCount="90">
  <si>
    <t>Nr. p. k.</t>
  </si>
  <si>
    <t>Mērvienība</t>
  </si>
  <si>
    <t>m</t>
  </si>
  <si>
    <t>Darbu nosaukums</t>
  </si>
  <si>
    <t>gab.</t>
  </si>
  <si>
    <t>Daudzums</t>
  </si>
  <si>
    <t>Vienības cena, EUR</t>
  </si>
  <si>
    <t>Summa, EUR</t>
  </si>
  <si>
    <t>Piedāvātā līguma summa EUR bez PVN</t>
  </si>
  <si>
    <t>Piedāvātā līguma summa ar pasūtītāja rezervi EUR bez PVN</t>
  </si>
  <si>
    <t>PVN 21%</t>
  </si>
  <si>
    <t>Līguma summa ar pasūtītāja rezervi un PVN 21%</t>
  </si>
  <si>
    <t>Objekta izmaksas</t>
  </si>
  <si>
    <t>Sastādīja</t>
  </si>
  <si>
    <t>paraksts</t>
  </si>
  <si>
    <t>Pārbaudīja</t>
  </si>
  <si>
    <t xml:space="preserve">Pasūtītāja rezerve 5% </t>
  </si>
  <si>
    <t>Ceļu sadaļa</t>
  </si>
  <si>
    <t>Piedāvātā summa EUR bez PVN</t>
  </si>
  <si>
    <t>Piedāvātā summa ar pasūtītāja rezervi EUR bez PVN</t>
  </si>
  <si>
    <t>Summa ar pasūtītāja rezervi un PVN 21%</t>
  </si>
  <si>
    <t xml:space="preserve">2. KĀRTA </t>
  </si>
  <si>
    <t>1. KĀRTA</t>
  </si>
  <si>
    <t>Sagatavošanas darbi</t>
  </si>
  <si>
    <t>Trases nospraušana</t>
  </si>
  <si>
    <t xml:space="preserve">Asfalta seguma savienojumu frēzēšana, h=6cm,aizvedot uz atbērtni </t>
  </si>
  <si>
    <t>Asfalts segu konstrukcijas nojaukšana un aizvešana uz atbērtni brauktuvei, hvid=30cm</t>
  </si>
  <si>
    <t>Grants segu konstrukcijas nojaukšana un aizvešana uz atbērtni brauktuvei, hvid=30cm</t>
  </si>
  <si>
    <t>Koku zāģēšana</t>
  </si>
  <si>
    <t>Ovālteknes rakšana</t>
  </si>
  <si>
    <t>Zemes klātne</t>
  </si>
  <si>
    <t>Zemes klātnes ierakuma izbūve</t>
  </si>
  <si>
    <t>Zemes klātnes uzbēruma izbūve</t>
  </si>
  <si>
    <t>Armēšana ar ģeosintētiskiem materiāliem (ģeotekstīls NW15 vai analogs)</t>
  </si>
  <si>
    <t>Ar saistvielām nesaistītas konstruktīvās kārtas</t>
  </si>
  <si>
    <t xml:space="preserve">Nomaļu uzpildīšana, profilēšana un blīvēšana ar minerālmateriālu maisīj. 0/32s h-10cm </t>
  </si>
  <si>
    <t>Minerālmateriāla maisījums 0/45 , h=13cm (brauktuvei)</t>
  </si>
  <si>
    <t>Minerālmateriāla maisījums 0/63, h=17cm (brauktuvei)</t>
  </si>
  <si>
    <t>Vidēji rupja smilts ar filtrācijas koeficientu &gt; 1m/dnn, h=35cm</t>
  </si>
  <si>
    <t>Ar saistvielām saistītas konstruktīvās kārtas</t>
  </si>
  <si>
    <t xml:space="preserve"> Karstais asfalts AC 11surf, h=4cm </t>
  </si>
  <si>
    <t xml:space="preserve"> Karstais asfalts AC 22surf, h=6cm </t>
  </si>
  <si>
    <t>Caurtekas un konstrukcijas</t>
  </si>
  <si>
    <t>PEH caurtekas uzstādīšana, d=1000mm</t>
  </si>
  <si>
    <t xml:space="preserve">Grants piebērums, h=20cm
</t>
  </si>
  <si>
    <t>m²</t>
  </si>
  <si>
    <t>Minerālmateriāla maisījums 0/45, h=15cm</t>
  </si>
  <si>
    <t>Dolomīta šķembu piebērums fr.40÷80mm, h=15cm</t>
  </si>
  <si>
    <t>Aprīkojums</t>
  </si>
  <si>
    <t>Ceļa zīmju stabu uzstādīšana</t>
  </si>
  <si>
    <t>Ceļa zīmes Nr.201 vairogs</t>
  </si>
  <si>
    <t>Ceļa zīmes Nr.206 vairogs</t>
  </si>
  <si>
    <t>Ceļa zīmes Nr.207 vairogs</t>
  </si>
  <si>
    <t>Ceļa horizontāla apzīmējuma uzklāšana ar termplastu</t>
  </si>
  <si>
    <t xml:space="preserve">INŽENIERKOMUNIKĀCIJU AIZSARDZĪBA.      </t>
  </si>
  <si>
    <t>Esošo aku vāku līmetņošana projektētā seguma līmenī</t>
  </si>
  <si>
    <t>Esošām komunikāciju lūkam, kas atrodas brauktuvē nomainīt akas lūku pret "smaga" tipa lūku . Aku vākiem jāatbilst LVS EN 124 prasībām, komunikāciju aku vākiem asfaltētās ielās ir jābūt “peldoša” tipa (40 t).</t>
  </si>
  <si>
    <t>Elektroapgādes kabeļu rezerves aizsargčaulu uzstādīšana, d110mm</t>
  </si>
  <si>
    <t>Ceļa spogulis, 800*800 mm, 1. atstarojošā klase</t>
  </si>
  <si>
    <t>Sniķeru ielas daļas (no Grāvkalnu ielas līdz Kantora ielai) izbūve</t>
  </si>
  <si>
    <t>Cementbetona bortakmeņu montāža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</si>
  <si>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</si>
  <si>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</si>
  <si>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r>
      <t xml:space="preserve">Nomaļu uzpildīšana, profilēšana un blīvēšana ar minerālmateriālu maisīj. 0/32s h-10cm </t>
    </r>
    <r>
      <rPr>
        <b/>
        <sz val="9"/>
        <rFont val="Arial"/>
        <family val="2"/>
      </rPr>
      <t>(autobusu stāvvietas kabatai)</t>
    </r>
  </si>
  <si>
    <r>
      <t>Minerālmateriāla maisījums 0/45 , h=13cm</t>
    </r>
    <r>
      <rPr>
        <b/>
        <sz val="9"/>
        <rFont val="Arial"/>
        <family val="2"/>
      </rPr>
      <t xml:space="preserve"> (autobusu stāvvietas kabatai)</t>
    </r>
  </si>
  <si>
    <r>
      <t>Minerālmateriāla maisījums 0/63, h=17cm</t>
    </r>
    <r>
      <rPr>
        <b/>
        <sz val="9"/>
        <rFont val="Arial"/>
        <family val="2"/>
      </rPr>
      <t xml:space="preserve"> (autobusu stāvvietas kabatai)</t>
    </r>
  </si>
  <si>
    <r>
      <t xml:space="preserve">Vidēji rupja smilts ar filtrācijas koeficientu &gt; 1m/dnn, h=35cm </t>
    </r>
    <r>
      <rPr>
        <b/>
        <sz val="9"/>
        <rFont val="Arial"/>
        <family val="2"/>
      </rPr>
      <t xml:space="preserve"> (autobusu stāvvietas kabatai)</t>
    </r>
  </si>
  <si>
    <r>
      <rPr>
        <sz val="9"/>
        <rFont val="Arial"/>
        <family val="2"/>
      </rPr>
      <t xml:space="preserve">Brauktuves apmales BR100.22.15 izbūve uz betona C16/20 pamata ietves izbūvei </t>
    </r>
    <r>
      <rPr>
        <b/>
        <sz val="9"/>
        <rFont val="Arial"/>
        <family val="2"/>
      </rPr>
      <t>(autobusu stāvvietas kabatai)</t>
    </r>
  </si>
  <si>
    <t>Grāvja teknes nostiprināšana ar šķembām 40/80, h=15cm</t>
  </si>
  <si>
    <t>Ietves apmales BR100.20.08 izbūve uz betona C16/20 pamata  ietves izbūvei</t>
  </si>
  <si>
    <r>
      <t xml:space="preserve">Sīkšķembas </t>
    </r>
    <r>
      <rPr>
        <b/>
        <sz val="9"/>
        <rFont val="Arial"/>
        <family val="2"/>
      </rPr>
      <t>ietves izbūvei,</t>
    </r>
    <r>
      <rPr>
        <sz val="9"/>
        <rFont val="Arial"/>
        <family val="2"/>
      </rPr>
      <t xml:space="preserve"> h=5cm</t>
    </r>
  </si>
  <si>
    <r>
      <t>Betona bruģakmens (pelēks)</t>
    </r>
    <r>
      <rPr>
        <b/>
        <sz val="9"/>
        <rFont val="Arial"/>
        <family val="2"/>
      </rPr>
      <t xml:space="preserve"> ietves izbūvei,</t>
    </r>
    <r>
      <rPr>
        <sz val="9"/>
        <rFont val="Arial"/>
        <family val="2"/>
      </rPr>
      <t xml:space="preserve"> h=6cm</t>
    </r>
  </si>
  <si>
    <r>
      <t xml:space="preserve">Minerālmateriāla maisījums 0/45  </t>
    </r>
    <r>
      <rPr>
        <b/>
        <sz val="9"/>
        <rFont val="Arial"/>
        <family val="2"/>
      </rPr>
      <t xml:space="preserve">ietves izbūvei, </t>
    </r>
    <r>
      <rPr>
        <sz val="9"/>
        <rFont val="Arial"/>
        <family val="2"/>
      </rPr>
      <t xml:space="preserve">h=15cm </t>
    </r>
  </si>
  <si>
    <r>
      <t xml:space="preserve">Vidēji rupja smilts ar filtrācijas koeficientu &gt; 1m/dnn </t>
    </r>
    <r>
      <rPr>
        <b/>
        <sz val="9"/>
        <rFont val="Arial"/>
        <family val="2"/>
      </rPr>
      <t>ietves izbūvei,</t>
    </r>
    <r>
      <rPr>
        <sz val="9"/>
        <rFont val="Arial"/>
        <family val="2"/>
      </rPr>
      <t xml:space="preserve"> h=35cm</t>
    </r>
  </si>
  <si>
    <r>
      <t xml:space="preserve">Betona bruģakmens (pelēks) </t>
    </r>
    <r>
      <rPr>
        <b/>
        <sz val="9"/>
        <color indexed="8"/>
        <rFont val="Arial"/>
        <family val="2"/>
      </rPr>
      <t>autobusu stāvvietas kabatai,</t>
    </r>
    <r>
      <rPr>
        <sz val="9"/>
        <color indexed="8"/>
        <rFont val="Arial"/>
        <family val="2"/>
      </rPr>
      <t xml:space="preserve"> h=8cm</t>
    </r>
  </si>
  <si>
    <r>
      <t xml:space="preserve">Ceļa zīmes Nr.326 vairogs </t>
    </r>
    <r>
      <rPr>
        <b/>
        <sz val="9"/>
        <rFont val="Arial"/>
        <family val="2"/>
      </rPr>
      <t>(uzstādīt pēc ledus halles izbūves)</t>
    </r>
  </si>
  <si>
    <r>
      <t xml:space="preserve">Ceļa zīmes Nr.532 vairogs </t>
    </r>
    <r>
      <rPr>
        <b/>
        <sz val="9"/>
        <rFont val="Arial"/>
        <family val="2"/>
      </rPr>
      <t>(uzstādīt pēc ledus halles izbūves)</t>
    </r>
  </si>
  <si>
    <r>
      <t xml:space="preserve">Ceļa zīmes Nr.816 vairogs </t>
    </r>
    <r>
      <rPr>
        <b/>
        <sz val="9"/>
        <rFont val="Arial"/>
        <family val="2"/>
      </rPr>
      <t>(uzstādīt pēc ledus halles izbūves)</t>
    </r>
  </si>
  <si>
    <t>Caurteku gala nogāžu nostiprināšana ar apaļakmeņiem D15-18cm betonā C25-30 XC2 klase</t>
  </si>
  <si>
    <t>Grāvju nogāzes planēšana</t>
  </si>
  <si>
    <t>Liekās grunts transports uz atbērtni</t>
  </si>
  <si>
    <t>Grāvju nogāzes tīrīšana un padziļināšana (pamatceļa caurtekas izbūves posmā)</t>
  </si>
  <si>
    <t>Grāvju nogāzes tīrīšana un padziļināšana (ietves caurtekas izbūves posmā)</t>
  </si>
  <si>
    <t>Apzaļumošana un nogāžu nostiprināšana</t>
  </si>
  <si>
    <t>Zāliena izveidošana ar augu zemi 10 cm biezumā</t>
  </si>
  <si>
    <t>Grāvja nogāžu ieklāšana ar melnzemi h=10cm un apsēšana ar zāliena sēklām</t>
  </si>
  <si>
    <t>Celmu laušana</t>
  </si>
  <si>
    <t>Augu zemes aizvešana uz atbērtni un izlīdzināšana, h=30cm</t>
  </si>
  <si>
    <r>
      <t xml:space="preserve">Finanšu piedāvājums iepirkumā
"Sniķeru ielas daļas (no Grāvkalnu ielas līdz Kantora ielai) izbūve",
identifikācijas </t>
    </r>
    <r>
      <rPr>
        <b/>
        <sz val="11"/>
        <color indexed="10"/>
        <rFont val="Time New Roman"/>
        <family val="0"/>
      </rPr>
      <t>Nr. MND 2015/00</t>
    </r>
    <r>
      <rPr>
        <b/>
        <sz val="11"/>
        <rFont val="Time New Roman"/>
        <family val="0"/>
      </rPr>
      <t>,
II kārtā</t>
    </r>
  </si>
  <si>
    <r>
      <t>Finanšu piedāvājums iepirkumā
"Sniķeru ielas daļas (no Grāvkalnu ielas līdz Kantora ielai) izbūvei",
identifikācijas</t>
    </r>
    <r>
      <rPr>
        <b/>
        <sz val="11"/>
        <color indexed="10"/>
        <rFont val="Time New Roman"/>
        <family val="0"/>
      </rPr>
      <t xml:space="preserve"> Nr. MND 2015/00</t>
    </r>
    <r>
      <rPr>
        <b/>
        <sz val="11"/>
        <rFont val="Time New Roman"/>
        <family val="0"/>
      </rPr>
      <t>,
I kārtā</t>
    </r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</si>
</sst>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0000"/>
    <numFmt numFmtId="185" formatCode="#,##0.000"/>
    <numFmt numFmtId="186" formatCode="#,##0.0000"/>
    <numFmt numFmtId="187" formatCode="#,##0.0"/>
    <numFmt numFmtId="188" formatCode="yyyy\.mm\.dd\.;@"/>
    <numFmt numFmtId="189" formatCode="0.00;[Red]0.00"/>
    <numFmt numFmtId="190" formatCode="#,##0.00_ ;\-#,##0.00\ "/>
    <numFmt numFmtId="191" formatCode="0;[Red]0"/>
    <numFmt numFmtId="192" formatCode="[$-426]dddd\,\ yyyy&quot;. gada &quot;d\.\ mmm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ime New Roman"/>
      <family val="0"/>
    </font>
    <font>
      <sz val="10"/>
      <name val="Helv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1"/>
      <color indexed="10"/>
      <name val="Time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57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1" fillId="0" borderId="0" xfId="57" applyNumberFormat="1" applyFont="1" applyFill="1" applyAlignment="1">
      <alignment vertical="center"/>
      <protection/>
    </xf>
    <xf numFmtId="0" fontId="2" fillId="33" borderId="11" xfId="57" applyFont="1" applyFill="1" applyBorder="1" applyAlignment="1">
      <alignment vertical="center" wrapText="1"/>
      <protection/>
    </xf>
    <xf numFmtId="0" fontId="2" fillId="33" borderId="11" xfId="57" applyFont="1" applyFill="1" applyBorder="1" applyAlignment="1">
      <alignment vertical="center"/>
      <protection/>
    </xf>
    <xf numFmtId="2" fontId="2" fillId="33" borderId="11" xfId="57" applyNumberFormat="1" applyFont="1" applyFill="1" applyBorder="1" applyAlignment="1">
      <alignment vertical="center"/>
      <protection/>
    </xf>
    <xf numFmtId="4" fontId="2" fillId="33" borderId="11" xfId="57" applyNumberFormat="1" applyFont="1" applyFill="1" applyBorder="1" applyAlignment="1">
      <alignment vertical="center" wrapText="1"/>
      <protection/>
    </xf>
    <xf numFmtId="0" fontId="7" fillId="0" borderId="0" xfId="68" applyFont="1" applyBorder="1" applyAlignment="1">
      <alignment horizontal="left"/>
      <protection/>
    </xf>
    <xf numFmtId="188" fontId="7" fillId="0" borderId="0" xfId="68" applyNumberFormat="1" applyFont="1" applyBorder="1" applyAlignment="1">
      <alignment horizontal="center" vertical="center" wrapText="1"/>
      <protection/>
    </xf>
    <xf numFmtId="191" fontId="8" fillId="0" borderId="0" xfId="56" applyNumberFormat="1" applyFont="1" applyFill="1" applyBorder="1" applyAlignment="1">
      <alignment horizontal="center" vertical="center"/>
      <protection/>
    </xf>
    <xf numFmtId="191" fontId="8" fillId="0" borderId="0" xfId="56" applyNumberFormat="1" applyFont="1" applyFill="1" applyBorder="1" applyAlignment="1">
      <alignment horizontal="right" vertical="center"/>
      <protection/>
    </xf>
    <xf numFmtId="189" fontId="8" fillId="0" borderId="0" xfId="56" applyNumberFormat="1" applyFont="1" applyFill="1" applyBorder="1" applyAlignment="1">
      <alignment horizontal="center" vertical="center"/>
      <protection/>
    </xf>
    <xf numFmtId="0" fontId="9" fillId="0" borderId="0" xfId="56" applyFont="1" applyFill="1" applyAlignment="1">
      <alignment horizontal="left" vertical="center"/>
      <protection/>
    </xf>
    <xf numFmtId="189" fontId="9" fillId="0" borderId="12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/>
      <protection/>
    </xf>
    <xf numFmtId="189" fontId="10" fillId="0" borderId="0" xfId="56" applyNumberFormat="1" applyFont="1" applyFill="1" applyAlignment="1">
      <alignment horizontal="center" vertical="center"/>
      <protection/>
    </xf>
    <xf numFmtId="0" fontId="1" fillId="0" borderId="0" xfId="56" applyFont="1" applyFill="1" applyAlignment="1">
      <alignment horizontal="center" vertical="center"/>
      <protection/>
    </xf>
    <xf numFmtId="0" fontId="1" fillId="0" borderId="0" xfId="56" applyFont="1" applyFill="1">
      <alignment/>
      <protection/>
    </xf>
    <xf numFmtId="4" fontId="1" fillId="0" borderId="10" xfId="68" applyNumberFormat="1" applyFont="1" applyBorder="1" applyAlignment="1">
      <alignment horizontal="center" vertical="center" wrapText="1"/>
      <protection/>
    </xf>
    <xf numFmtId="189" fontId="1" fillId="0" borderId="10" xfId="68" applyNumberFormat="1" applyFont="1" applyBorder="1" applyAlignment="1">
      <alignment horizontal="center" vertical="center" wrapText="1"/>
      <protection/>
    </xf>
    <xf numFmtId="190" fontId="1" fillId="0" borderId="10" xfId="68" applyNumberFormat="1" applyFont="1" applyBorder="1" applyAlignment="1">
      <alignment horizontal="center" vertical="center" wrapText="1"/>
      <protection/>
    </xf>
    <xf numFmtId="188" fontId="4" fillId="0" borderId="10" xfId="68" applyNumberFormat="1" applyFont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4" fillId="0" borderId="13" xfId="68" applyFont="1" applyBorder="1" applyAlignment="1">
      <alignment vertical="center"/>
      <protection/>
    </xf>
    <xf numFmtId="0" fontId="1" fillId="0" borderId="14" xfId="68" applyFont="1" applyBorder="1" applyAlignment="1">
      <alignment/>
      <protection/>
    </xf>
    <xf numFmtId="0" fontId="1" fillId="0" borderId="14" xfId="68" applyFont="1" applyBorder="1" applyAlignment="1">
      <alignment vertical="center" wrapText="1"/>
      <protection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63" applyFont="1" applyBorder="1" applyAlignment="1">
      <alignment horizontal="left" vertical="center"/>
      <protection/>
    </xf>
    <xf numFmtId="0" fontId="3" fillId="0" borderId="13" xfId="63" applyNumberFormat="1" applyFont="1" applyFill="1" applyBorder="1" applyAlignment="1">
      <alignment horizontal="center"/>
      <protection/>
    </xf>
    <xf numFmtId="2" fontId="2" fillId="0" borderId="10" xfId="63" applyNumberFormat="1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left" wrapText="1"/>
      <protection/>
    </xf>
    <xf numFmtId="2" fontId="3" fillId="0" borderId="10" xfId="63" applyNumberFormat="1" applyFont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vertical="center"/>
    </xf>
    <xf numFmtId="2" fontId="3" fillId="0" borderId="10" xfId="63" applyNumberFormat="1" applyFont="1" applyFill="1" applyBorder="1" applyAlignment="1">
      <alignment horizontal="center"/>
      <protection/>
    </xf>
    <xf numFmtId="2" fontId="2" fillId="34" borderId="10" xfId="63" applyNumberFormat="1" applyFont="1" applyFill="1" applyBorder="1" applyAlignment="1">
      <alignment horizontal="center"/>
      <protection/>
    </xf>
    <xf numFmtId="2" fontId="2" fillId="0" borderId="10" xfId="63" applyNumberFormat="1" applyFont="1" applyFill="1" applyBorder="1" applyAlignment="1">
      <alignment horizontal="center" vertical="center"/>
      <protection/>
    </xf>
    <xf numFmtId="0" fontId="3" fillId="35" borderId="15" xfId="0" applyFont="1" applyFill="1" applyBorder="1" applyAlignment="1">
      <alignment horizontal="left" wrapText="1"/>
    </xf>
    <xf numFmtId="0" fontId="2" fillId="35" borderId="15" xfId="0" applyFont="1" applyFill="1" applyBorder="1" applyAlignment="1">
      <alignment horizontal="left" wrapText="1"/>
    </xf>
    <xf numFmtId="2" fontId="3" fillId="0" borderId="13" xfId="63" applyNumberFormat="1" applyFont="1" applyBorder="1" applyAlignment="1">
      <alignment horizontal="center" vertical="center"/>
      <protection/>
    </xf>
    <xf numFmtId="2" fontId="14" fillId="0" borderId="10" xfId="69" applyNumberFormat="1" applyFont="1" applyFill="1" applyBorder="1" applyAlignment="1">
      <alignment horizontal="center" vertical="center" wrapText="1"/>
      <protection/>
    </xf>
    <xf numFmtId="0" fontId="3" fillId="0" borderId="13" xfId="63" applyNumberFormat="1" applyFont="1" applyFill="1" applyBorder="1" applyAlignment="1">
      <alignment horizontal="center" vertical="center"/>
      <protection/>
    </xf>
    <xf numFmtId="2" fontId="3" fillId="0" borderId="10" xfId="64" applyNumberFormat="1" applyFont="1" applyBorder="1" applyAlignment="1">
      <alignment horizontal="center" vertical="center"/>
      <protection/>
    </xf>
    <xf numFmtId="2" fontId="2" fillId="0" borderId="10" xfId="64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2" fontId="3" fillId="0" borderId="10" xfId="63" applyNumberFormat="1" applyFont="1" applyFill="1" applyBorder="1" applyAlignment="1">
      <alignment horizontal="center" vertical="center"/>
      <protection/>
    </xf>
    <xf numFmtId="0" fontId="3" fillId="35" borderId="15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/>
    </xf>
    <xf numFmtId="49" fontId="15" fillId="35" borderId="10" xfId="0" applyNumberFormat="1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/>
      <protection/>
    </xf>
    <xf numFmtId="2" fontId="2" fillId="0" borderId="10" xfId="64" applyNumberFormat="1" applyFont="1" applyFill="1" applyBorder="1" applyAlignment="1">
      <alignment horizontal="center"/>
      <protection/>
    </xf>
    <xf numFmtId="0" fontId="2" fillId="35" borderId="16" xfId="0" applyFont="1" applyFill="1" applyBorder="1" applyAlignment="1">
      <alignment horizontal="left" wrapText="1"/>
    </xf>
    <xf numFmtId="0" fontId="3" fillId="0" borderId="10" xfId="64" applyFont="1" applyFill="1" applyBorder="1" applyAlignment="1">
      <alignment horizontal="left" wrapText="1"/>
      <protection/>
    </xf>
    <xf numFmtId="0" fontId="3" fillId="0" borderId="13" xfId="64" applyNumberFormat="1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2" fontId="3" fillId="0" borderId="10" xfId="64" applyNumberFormat="1" applyFont="1" applyFill="1" applyBorder="1" applyAlignment="1">
      <alignment horizontal="center" vertical="center"/>
      <protection/>
    </xf>
    <xf numFmtId="0" fontId="3" fillId="35" borderId="16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10" xfId="57" applyFont="1" applyFill="1" applyBorder="1" applyAlignment="1">
      <alignment horizontal="right" vertical="center"/>
      <protection/>
    </xf>
    <xf numFmtId="0" fontId="16" fillId="0" borderId="0" xfId="57" applyFont="1" applyFill="1" applyAlignment="1">
      <alignment horizontal="center" vertical="center" wrapText="1"/>
      <protection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14" xfId="68" applyFont="1" applyBorder="1" applyAlignment="1">
      <alignment horizontal="right"/>
      <protection/>
    </xf>
    <xf numFmtId="0" fontId="1" fillId="0" borderId="13" xfId="68" applyFont="1" applyBorder="1" applyAlignment="1">
      <alignment horizontal="right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4" fillId="0" borderId="13" xfId="68" applyFont="1" applyBorder="1" applyAlignment="1">
      <alignment horizontal="center" vertical="center" wrapText="1"/>
      <protection/>
    </xf>
    <xf numFmtId="0" fontId="1" fillId="0" borderId="14" xfId="68" applyFont="1" applyBorder="1" applyAlignment="1">
      <alignment horizontal="left"/>
      <protection/>
    </xf>
    <xf numFmtId="0" fontId="1" fillId="0" borderId="13" xfId="68" applyFont="1" applyBorder="1" applyAlignment="1">
      <alignment horizontal="left"/>
      <protection/>
    </xf>
    <xf numFmtId="0" fontId="1" fillId="0" borderId="14" xfId="68" applyFont="1" applyBorder="1" applyAlignment="1">
      <alignment horizontal="right" vertical="center" wrapText="1"/>
      <protection/>
    </xf>
    <xf numFmtId="0" fontId="1" fillId="0" borderId="13" xfId="68" applyFont="1" applyBorder="1" applyAlignment="1">
      <alignment horizontal="right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2" xfId="57"/>
    <cellStyle name="Normal 21" xfId="58"/>
    <cellStyle name="Normal 22" xfId="59"/>
    <cellStyle name="Normal 3" xfId="60"/>
    <cellStyle name="Normal 34" xfId="61"/>
    <cellStyle name="Normal 35" xfId="62"/>
    <cellStyle name="Normal 4" xfId="63"/>
    <cellStyle name="Normal 4 3" xfId="64"/>
    <cellStyle name="Normal 4 4" xfId="65"/>
    <cellStyle name="Normal 4 5" xfId="66"/>
    <cellStyle name="Normal 4 6" xfId="67"/>
    <cellStyle name="Normal_Sheet1" xfId="68"/>
    <cellStyle name="Normal_Sheet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F61"/>
  <sheetViews>
    <sheetView showZeros="0" zoomScalePageLayoutView="115" workbookViewId="0" topLeftCell="A31">
      <selection activeCell="B41" sqref="B41"/>
    </sheetView>
  </sheetViews>
  <sheetFormatPr defaultColWidth="9.00390625" defaultRowHeight="15"/>
  <cols>
    <col min="1" max="1" width="9.00390625" style="2" customWidth="1"/>
    <col min="2" max="2" width="42.7109375" style="2" customWidth="1"/>
    <col min="3" max="3" width="10.421875" style="2" customWidth="1"/>
    <col min="4" max="4" width="9.28125" style="2" customWidth="1"/>
    <col min="5" max="5" width="9.00390625" style="5" customWidth="1"/>
    <col min="6" max="6" width="12.140625" style="2" customWidth="1"/>
    <col min="7" max="16384" width="9.00390625" style="2" customWidth="1"/>
  </cols>
  <sheetData>
    <row r="1" spans="1:6" ht="48.75" customHeight="1">
      <c r="A1" s="69" t="s">
        <v>59</v>
      </c>
      <c r="B1" s="69"/>
      <c r="C1" s="69"/>
      <c r="D1" s="69"/>
      <c r="E1" s="69"/>
      <c r="F1" s="69"/>
    </row>
    <row r="3" spans="1:6" ht="32.25" customHeight="1">
      <c r="A3" s="25" t="s">
        <v>0</v>
      </c>
      <c r="B3" s="7" t="s">
        <v>3</v>
      </c>
      <c r="C3" s="7" t="s">
        <v>1</v>
      </c>
      <c r="D3" s="8" t="s">
        <v>5</v>
      </c>
      <c r="E3" s="9" t="s">
        <v>6</v>
      </c>
      <c r="F3" s="6" t="s">
        <v>7</v>
      </c>
    </row>
    <row r="4" spans="1:6" ht="21" customHeight="1">
      <c r="A4" s="70" t="s">
        <v>22</v>
      </c>
      <c r="B4" s="71"/>
      <c r="C4" s="71"/>
      <c r="D4" s="71"/>
      <c r="E4" s="71"/>
      <c r="F4" s="72"/>
    </row>
    <row r="5" spans="1:6" s="3" customFormat="1" ht="15" customHeight="1">
      <c r="A5" s="73" t="s">
        <v>17</v>
      </c>
      <c r="B5" s="74"/>
      <c r="C5" s="74"/>
      <c r="D5" s="74"/>
      <c r="E5" s="74"/>
      <c r="F5" s="75"/>
    </row>
    <row r="6" spans="1:6" s="3" customFormat="1" ht="12.75">
      <c r="A6" s="39"/>
      <c r="B6" s="50" t="s">
        <v>23</v>
      </c>
      <c r="C6" s="50"/>
      <c r="D6" s="40"/>
      <c r="E6" s="1"/>
      <c r="F6" s="4"/>
    </row>
    <row r="7" spans="1:6" s="3" customFormat="1" ht="12.75">
      <c r="A7" s="31">
        <v>1</v>
      </c>
      <c r="B7" s="32" t="s">
        <v>24</v>
      </c>
      <c r="C7" s="33" t="s">
        <v>2</v>
      </c>
      <c r="D7" s="34">
        <v>186</v>
      </c>
      <c r="E7" s="1"/>
      <c r="F7" s="4">
        <f aca="true" t="shared" si="0" ref="F7:F56">ROUND(D7*E7,2)</f>
        <v>0</v>
      </c>
    </row>
    <row r="8" spans="1:6" s="3" customFormat="1" ht="24">
      <c r="A8" s="31">
        <v>2</v>
      </c>
      <c r="B8" s="35" t="s">
        <v>25</v>
      </c>
      <c r="C8" s="36" t="s">
        <v>61</v>
      </c>
      <c r="D8" s="34">
        <v>40</v>
      </c>
      <c r="E8" s="1"/>
      <c r="F8" s="4">
        <f t="shared" si="0"/>
        <v>0</v>
      </c>
    </row>
    <row r="9" spans="1:6" s="3" customFormat="1" ht="24">
      <c r="A9" s="31">
        <v>3</v>
      </c>
      <c r="B9" s="37" t="s">
        <v>26</v>
      </c>
      <c r="C9" s="36" t="s">
        <v>62</v>
      </c>
      <c r="D9" s="34">
        <v>72</v>
      </c>
      <c r="E9" s="1"/>
      <c r="F9" s="4">
        <f t="shared" si="0"/>
        <v>0</v>
      </c>
    </row>
    <row r="10" spans="1:6" s="3" customFormat="1" ht="24">
      <c r="A10" s="31">
        <v>4</v>
      </c>
      <c r="B10" s="37" t="s">
        <v>27</v>
      </c>
      <c r="C10" s="36" t="s">
        <v>62</v>
      </c>
      <c r="D10" s="34">
        <v>99</v>
      </c>
      <c r="E10" s="1"/>
      <c r="F10" s="4">
        <f t="shared" si="0"/>
        <v>0</v>
      </c>
    </row>
    <row r="11" spans="1:6" s="3" customFormat="1" ht="12.75">
      <c r="A11" s="31">
        <v>5</v>
      </c>
      <c r="B11" s="38" t="s">
        <v>28</v>
      </c>
      <c r="C11" s="36" t="s">
        <v>4</v>
      </c>
      <c r="D11" s="34">
        <v>14</v>
      </c>
      <c r="E11" s="1"/>
      <c r="F11" s="4">
        <f t="shared" si="0"/>
        <v>0</v>
      </c>
    </row>
    <row r="12" spans="1:6" s="3" customFormat="1" ht="12.75">
      <c r="A12" s="31">
        <v>6</v>
      </c>
      <c r="B12" s="38" t="s">
        <v>86</v>
      </c>
      <c r="C12" s="36" t="s">
        <v>4</v>
      </c>
      <c r="D12" s="34">
        <v>9</v>
      </c>
      <c r="E12" s="1"/>
      <c r="F12" s="4">
        <f t="shared" si="0"/>
        <v>0</v>
      </c>
    </row>
    <row r="13" spans="1:6" s="3" customFormat="1" ht="24">
      <c r="A13" s="31">
        <v>7</v>
      </c>
      <c r="B13" s="35" t="s">
        <v>81</v>
      </c>
      <c r="C13" s="52" t="s">
        <v>2</v>
      </c>
      <c r="D13" s="42">
        <v>30</v>
      </c>
      <c r="E13" s="1"/>
      <c r="F13" s="4">
        <f t="shared" si="0"/>
        <v>0</v>
      </c>
    </row>
    <row r="14" spans="1:6" s="3" customFormat="1" ht="13.5">
      <c r="A14" s="31">
        <v>8</v>
      </c>
      <c r="B14" s="35" t="s">
        <v>79</v>
      </c>
      <c r="C14" s="52" t="s">
        <v>61</v>
      </c>
      <c r="D14" s="34">
        <v>120</v>
      </c>
      <c r="E14" s="1"/>
      <c r="F14" s="4">
        <f t="shared" si="0"/>
        <v>0</v>
      </c>
    </row>
    <row r="15" spans="1:6" s="3" customFormat="1" ht="13.5">
      <c r="A15" s="31">
        <v>9</v>
      </c>
      <c r="B15" s="35" t="s">
        <v>80</v>
      </c>
      <c r="C15" s="36" t="s">
        <v>62</v>
      </c>
      <c r="D15" s="34">
        <v>785</v>
      </c>
      <c r="E15" s="1"/>
      <c r="F15" s="4">
        <f t="shared" si="0"/>
        <v>0</v>
      </c>
    </row>
    <row r="16" spans="1:6" s="3" customFormat="1" ht="13.5">
      <c r="A16" s="31">
        <v>10</v>
      </c>
      <c r="B16" s="38" t="s">
        <v>29</v>
      </c>
      <c r="C16" s="36" t="s">
        <v>62</v>
      </c>
      <c r="D16" s="34">
        <v>204</v>
      </c>
      <c r="E16" s="1"/>
      <c r="F16" s="4">
        <f t="shared" si="0"/>
        <v>0</v>
      </c>
    </row>
    <row r="17" spans="1:6" s="3" customFormat="1" ht="12.75">
      <c r="A17" s="31"/>
      <c r="B17" s="50" t="s">
        <v>30</v>
      </c>
      <c r="C17" s="50"/>
      <c r="D17" s="51"/>
      <c r="E17" s="1"/>
      <c r="F17" s="4"/>
    </row>
    <row r="18" spans="1:6" s="3" customFormat="1" ht="27" customHeight="1">
      <c r="A18" s="31">
        <v>11</v>
      </c>
      <c r="B18" s="35" t="s">
        <v>87</v>
      </c>
      <c r="C18" s="36" t="s">
        <v>62</v>
      </c>
      <c r="D18" s="41">
        <v>390.9</v>
      </c>
      <c r="E18" s="1"/>
      <c r="F18" s="4">
        <f t="shared" si="0"/>
        <v>0</v>
      </c>
    </row>
    <row r="19" spans="1:6" s="3" customFormat="1" ht="13.5">
      <c r="A19" s="31">
        <v>12</v>
      </c>
      <c r="B19" s="38" t="s">
        <v>31</v>
      </c>
      <c r="C19" s="36" t="s">
        <v>62</v>
      </c>
      <c r="D19" s="34">
        <v>394</v>
      </c>
      <c r="E19" s="1"/>
      <c r="F19" s="4">
        <f t="shared" si="0"/>
        <v>0</v>
      </c>
    </row>
    <row r="20" spans="1:6" s="3" customFormat="1" ht="13.5">
      <c r="A20" s="31">
        <v>13</v>
      </c>
      <c r="B20" s="38" t="s">
        <v>32</v>
      </c>
      <c r="C20" s="36" t="s">
        <v>62</v>
      </c>
      <c r="D20" s="34">
        <v>45</v>
      </c>
      <c r="E20" s="1"/>
      <c r="F20" s="4">
        <f t="shared" si="0"/>
        <v>0</v>
      </c>
    </row>
    <row r="21" spans="1:6" s="3" customFormat="1" ht="24">
      <c r="A21" s="31">
        <v>14</v>
      </c>
      <c r="B21" s="37" t="s">
        <v>33</v>
      </c>
      <c r="C21" s="36" t="s">
        <v>61</v>
      </c>
      <c r="D21" s="42">
        <v>2047.5</v>
      </c>
      <c r="E21" s="1"/>
      <c r="F21" s="4">
        <f t="shared" si="0"/>
        <v>0</v>
      </c>
    </row>
    <row r="22" spans="1:6" s="3" customFormat="1" ht="12.75">
      <c r="A22" s="31"/>
      <c r="B22" s="50" t="s">
        <v>34</v>
      </c>
      <c r="C22" s="50"/>
      <c r="D22" s="51"/>
      <c r="E22" s="1"/>
      <c r="F22" s="4"/>
    </row>
    <row r="23" spans="1:6" s="3" customFormat="1" ht="24">
      <c r="A23" s="31">
        <v>15</v>
      </c>
      <c r="B23" s="35" t="s">
        <v>35</v>
      </c>
      <c r="C23" s="36" t="s">
        <v>61</v>
      </c>
      <c r="D23" s="42">
        <v>450</v>
      </c>
      <c r="E23" s="1"/>
      <c r="F23" s="4">
        <f t="shared" si="0"/>
        <v>0</v>
      </c>
    </row>
    <row r="24" spans="1:6" s="3" customFormat="1" ht="23.25" customHeight="1">
      <c r="A24" s="31">
        <v>16</v>
      </c>
      <c r="B24" s="35" t="s">
        <v>36</v>
      </c>
      <c r="C24" s="36" t="s">
        <v>61</v>
      </c>
      <c r="D24" s="42">
        <v>1954.9</v>
      </c>
      <c r="E24" s="1"/>
      <c r="F24" s="4">
        <f t="shared" si="0"/>
        <v>0</v>
      </c>
    </row>
    <row r="25" spans="1:6" s="3" customFormat="1" ht="13.5">
      <c r="A25" s="31">
        <v>17</v>
      </c>
      <c r="B25" s="38" t="s">
        <v>37</v>
      </c>
      <c r="C25" s="36" t="s">
        <v>61</v>
      </c>
      <c r="D25" s="42">
        <v>1933.49</v>
      </c>
      <c r="E25" s="1"/>
      <c r="F25" s="4">
        <f t="shared" si="0"/>
        <v>0</v>
      </c>
    </row>
    <row r="26" spans="1:6" s="3" customFormat="1" ht="25.5" customHeight="1">
      <c r="A26" s="31">
        <v>18</v>
      </c>
      <c r="B26" s="35" t="s">
        <v>38</v>
      </c>
      <c r="C26" s="36" t="s">
        <v>62</v>
      </c>
      <c r="D26" s="42">
        <v>782.6</v>
      </c>
      <c r="E26" s="1"/>
      <c r="F26" s="4">
        <f t="shared" si="0"/>
        <v>0</v>
      </c>
    </row>
    <row r="27" spans="1:6" s="3" customFormat="1" ht="36" customHeight="1">
      <c r="A27" s="31">
        <v>19</v>
      </c>
      <c r="B27" s="43" t="s">
        <v>63</v>
      </c>
      <c r="C27" s="48" t="s">
        <v>61</v>
      </c>
      <c r="D27" s="49">
        <v>130</v>
      </c>
      <c r="E27" s="1"/>
      <c r="F27" s="4">
        <f t="shared" si="0"/>
        <v>0</v>
      </c>
    </row>
    <row r="28" spans="1:6" s="3" customFormat="1" ht="25.5" customHeight="1">
      <c r="A28" s="31">
        <v>20</v>
      </c>
      <c r="B28" s="43" t="s">
        <v>64</v>
      </c>
      <c r="C28" s="48" t="s">
        <v>61</v>
      </c>
      <c r="D28" s="49">
        <v>143</v>
      </c>
      <c r="E28" s="1"/>
      <c r="F28" s="4">
        <f t="shared" si="0"/>
        <v>0</v>
      </c>
    </row>
    <row r="29" spans="1:6" s="3" customFormat="1" ht="25.5" customHeight="1">
      <c r="A29" s="31">
        <v>21</v>
      </c>
      <c r="B29" s="43" t="s">
        <v>65</v>
      </c>
      <c r="C29" s="48" t="s">
        <v>61</v>
      </c>
      <c r="D29" s="49">
        <v>150.15</v>
      </c>
      <c r="E29" s="1"/>
      <c r="F29" s="4">
        <f t="shared" si="0"/>
        <v>0</v>
      </c>
    </row>
    <row r="30" spans="1:6" s="3" customFormat="1" ht="25.5" customHeight="1">
      <c r="A30" s="31">
        <v>22</v>
      </c>
      <c r="B30" s="43" t="s">
        <v>66</v>
      </c>
      <c r="C30" s="48" t="s">
        <v>62</v>
      </c>
      <c r="D30" s="49">
        <v>56.87499999999999</v>
      </c>
      <c r="E30" s="1"/>
      <c r="F30" s="4">
        <f t="shared" si="0"/>
        <v>0</v>
      </c>
    </row>
    <row r="31" spans="1:6" s="3" customFormat="1" ht="12.75">
      <c r="A31" s="31"/>
      <c r="B31" s="50" t="s">
        <v>39</v>
      </c>
      <c r="C31" s="50"/>
      <c r="D31" s="51"/>
      <c r="E31" s="1"/>
      <c r="F31" s="4"/>
    </row>
    <row r="32" spans="1:6" s="3" customFormat="1" ht="13.5">
      <c r="A32" s="31">
        <v>23</v>
      </c>
      <c r="B32" s="38" t="s">
        <v>40</v>
      </c>
      <c r="C32" s="36" t="s">
        <v>61</v>
      </c>
      <c r="D32" s="34">
        <v>1650</v>
      </c>
      <c r="E32" s="1"/>
      <c r="F32" s="4">
        <f t="shared" si="0"/>
        <v>0</v>
      </c>
    </row>
    <row r="33" spans="1:6" s="3" customFormat="1" ht="13.5">
      <c r="A33" s="31">
        <v>24</v>
      </c>
      <c r="B33" s="38" t="s">
        <v>41</v>
      </c>
      <c r="C33" s="36" t="s">
        <v>61</v>
      </c>
      <c r="D33" s="34">
        <v>1711.05</v>
      </c>
      <c r="E33" s="1"/>
      <c r="F33" s="4">
        <f t="shared" si="0"/>
        <v>0</v>
      </c>
    </row>
    <row r="34" spans="1:6" s="3" customFormat="1" ht="12.75">
      <c r="A34" s="31"/>
      <c r="B34" s="50" t="s">
        <v>42</v>
      </c>
      <c r="C34" s="50"/>
      <c r="D34" s="51"/>
      <c r="E34" s="1"/>
      <c r="F34" s="4"/>
    </row>
    <row r="35" spans="1:6" s="3" customFormat="1" ht="12.75">
      <c r="A35" s="31">
        <v>25</v>
      </c>
      <c r="B35" s="38" t="s">
        <v>43</v>
      </c>
      <c r="C35" s="36" t="s">
        <v>2</v>
      </c>
      <c r="D35" s="34">
        <v>22</v>
      </c>
      <c r="E35" s="1"/>
      <c r="F35" s="4">
        <f t="shared" si="0"/>
        <v>0</v>
      </c>
    </row>
    <row r="36" spans="1:6" s="3" customFormat="1" ht="12.75">
      <c r="A36" s="31">
        <v>26</v>
      </c>
      <c r="B36" s="38" t="s">
        <v>44</v>
      </c>
      <c r="C36" s="36" t="s">
        <v>45</v>
      </c>
      <c r="D36" s="34">
        <v>11</v>
      </c>
      <c r="E36" s="1"/>
      <c r="F36" s="4">
        <f t="shared" si="0"/>
        <v>0</v>
      </c>
    </row>
    <row r="37" spans="1:6" s="3" customFormat="1" ht="12.75">
      <c r="A37" s="31">
        <v>27</v>
      </c>
      <c r="B37" s="38" t="s">
        <v>46</v>
      </c>
      <c r="C37" s="36" t="s">
        <v>45</v>
      </c>
      <c r="D37" s="34">
        <v>11</v>
      </c>
      <c r="E37" s="1"/>
      <c r="F37" s="4">
        <f t="shared" si="0"/>
        <v>0</v>
      </c>
    </row>
    <row r="38" spans="1:6" s="3" customFormat="1" ht="12.75">
      <c r="A38" s="31">
        <v>28</v>
      </c>
      <c r="B38" s="38" t="s">
        <v>47</v>
      </c>
      <c r="C38" s="36" t="s">
        <v>45</v>
      </c>
      <c r="D38" s="34">
        <v>4.8</v>
      </c>
      <c r="E38" s="1"/>
      <c r="F38" s="4">
        <f t="shared" si="0"/>
        <v>0</v>
      </c>
    </row>
    <row r="39" spans="1:6" s="3" customFormat="1" ht="24" customHeight="1">
      <c r="A39" s="31">
        <v>29</v>
      </c>
      <c r="B39" s="37" t="s">
        <v>78</v>
      </c>
      <c r="C39" s="36" t="s">
        <v>45</v>
      </c>
      <c r="D39" s="42">
        <v>10</v>
      </c>
      <c r="E39" s="1"/>
      <c r="F39" s="4">
        <f t="shared" si="0"/>
        <v>0</v>
      </c>
    </row>
    <row r="40" spans="1:6" s="3" customFormat="1" ht="24">
      <c r="A40" s="31">
        <v>30</v>
      </c>
      <c r="B40" s="35" t="s">
        <v>68</v>
      </c>
      <c r="C40" s="48" t="s">
        <v>62</v>
      </c>
      <c r="D40" s="34">
        <v>0.5</v>
      </c>
      <c r="E40" s="1"/>
      <c r="F40" s="4">
        <f t="shared" si="0"/>
        <v>0</v>
      </c>
    </row>
    <row r="41" spans="1:6" s="3" customFormat="1" ht="12.75">
      <c r="A41" s="31"/>
      <c r="B41" s="50" t="s">
        <v>60</v>
      </c>
      <c r="C41" s="52"/>
      <c r="D41" s="34"/>
      <c r="E41" s="1"/>
      <c r="F41" s="4"/>
    </row>
    <row r="42" spans="1:6" s="3" customFormat="1" ht="36">
      <c r="A42" s="31">
        <v>31</v>
      </c>
      <c r="B42" s="44" t="s">
        <v>67</v>
      </c>
      <c r="C42" s="36" t="s">
        <v>2</v>
      </c>
      <c r="D42" s="42">
        <v>65</v>
      </c>
      <c r="E42" s="1"/>
      <c r="F42" s="4">
        <f t="shared" si="0"/>
        <v>0</v>
      </c>
    </row>
    <row r="43" spans="1:6" s="3" customFormat="1" ht="12.75">
      <c r="A43" s="31"/>
      <c r="B43" s="50" t="s">
        <v>48</v>
      </c>
      <c r="C43" s="50"/>
      <c r="D43" s="51"/>
      <c r="E43" s="1"/>
      <c r="F43" s="4"/>
    </row>
    <row r="44" spans="1:6" s="3" customFormat="1" ht="12.75">
      <c r="A44" s="31">
        <v>32</v>
      </c>
      <c r="B44" s="35" t="s">
        <v>49</v>
      </c>
      <c r="C44" s="33" t="s">
        <v>4</v>
      </c>
      <c r="D44" s="34">
        <v>4</v>
      </c>
      <c r="E44" s="1"/>
      <c r="F44" s="4">
        <f t="shared" si="0"/>
        <v>0</v>
      </c>
    </row>
    <row r="45" spans="1:6" s="3" customFormat="1" ht="12.75">
      <c r="A45" s="31">
        <v>33</v>
      </c>
      <c r="B45" s="35" t="s">
        <v>50</v>
      </c>
      <c r="C45" s="33" t="s">
        <v>4</v>
      </c>
      <c r="D45" s="34">
        <v>2</v>
      </c>
      <c r="E45" s="1"/>
      <c r="F45" s="4">
        <f t="shared" si="0"/>
        <v>0</v>
      </c>
    </row>
    <row r="46" spans="1:6" s="3" customFormat="1" ht="12.75">
      <c r="A46" s="31">
        <v>34</v>
      </c>
      <c r="B46" s="35" t="s">
        <v>51</v>
      </c>
      <c r="C46" s="33" t="s">
        <v>4</v>
      </c>
      <c r="D46" s="34">
        <v>2</v>
      </c>
      <c r="E46" s="1"/>
      <c r="F46" s="4">
        <f t="shared" si="0"/>
        <v>0</v>
      </c>
    </row>
    <row r="47" spans="1:6" s="3" customFormat="1" ht="12.75">
      <c r="A47" s="31">
        <v>35</v>
      </c>
      <c r="B47" s="35" t="s">
        <v>52</v>
      </c>
      <c r="C47" s="33" t="s">
        <v>4</v>
      </c>
      <c r="D47" s="34">
        <v>1</v>
      </c>
      <c r="E47" s="1"/>
      <c r="F47" s="4">
        <f t="shared" si="0"/>
        <v>0</v>
      </c>
    </row>
    <row r="48" spans="1:6" s="3" customFormat="1" ht="13.5">
      <c r="A48" s="31">
        <v>36</v>
      </c>
      <c r="B48" s="38" t="s">
        <v>53</v>
      </c>
      <c r="C48" s="36" t="s">
        <v>61</v>
      </c>
      <c r="D48" s="34">
        <v>26.5</v>
      </c>
      <c r="E48" s="1"/>
      <c r="F48" s="4">
        <f t="shared" si="0"/>
        <v>0</v>
      </c>
    </row>
    <row r="49" spans="1:6" s="3" customFormat="1" ht="12.75">
      <c r="A49" s="31"/>
      <c r="B49" s="50" t="s">
        <v>83</v>
      </c>
      <c r="C49" s="33"/>
      <c r="D49" s="34"/>
      <c r="E49" s="1"/>
      <c r="F49" s="4"/>
    </row>
    <row r="50" spans="1:6" s="3" customFormat="1" ht="13.5">
      <c r="A50" s="31">
        <v>37</v>
      </c>
      <c r="B50" s="35" t="s">
        <v>84</v>
      </c>
      <c r="C50" s="45" t="s">
        <v>61</v>
      </c>
      <c r="D50" s="34">
        <v>560</v>
      </c>
      <c r="E50" s="1"/>
      <c r="F50" s="4">
        <f t="shared" si="0"/>
        <v>0</v>
      </c>
    </row>
    <row r="51" spans="1:6" s="3" customFormat="1" ht="25.5">
      <c r="A51" s="31">
        <v>38</v>
      </c>
      <c r="B51" s="63" t="s">
        <v>85</v>
      </c>
      <c r="C51" s="45" t="s">
        <v>61</v>
      </c>
      <c r="D51" s="34">
        <v>32</v>
      </c>
      <c r="E51" s="1"/>
      <c r="F51" s="4">
        <f t="shared" si="0"/>
        <v>0</v>
      </c>
    </row>
    <row r="52" spans="1:6" s="3" customFormat="1" ht="12.75">
      <c r="A52" s="39"/>
      <c r="B52" s="50" t="s">
        <v>54</v>
      </c>
      <c r="C52" s="50"/>
      <c r="D52" s="51"/>
      <c r="E52" s="1"/>
      <c r="F52" s="4"/>
    </row>
    <row r="53" spans="1:6" s="3" customFormat="1" ht="12.75">
      <c r="A53" s="31">
        <v>39</v>
      </c>
      <c r="B53" s="38" t="s">
        <v>55</v>
      </c>
      <c r="C53" s="33" t="s">
        <v>4</v>
      </c>
      <c r="D53" s="46">
        <v>9</v>
      </c>
      <c r="E53" s="1"/>
      <c r="F53" s="4">
        <f t="shared" si="0"/>
        <v>0</v>
      </c>
    </row>
    <row r="54" spans="1:6" s="3" customFormat="1" ht="60">
      <c r="A54" s="31">
        <v>40</v>
      </c>
      <c r="B54" s="35" t="s">
        <v>56</v>
      </c>
      <c r="C54" s="47" t="s">
        <v>4</v>
      </c>
      <c r="D54" s="46">
        <v>2</v>
      </c>
      <c r="E54" s="1"/>
      <c r="F54" s="4">
        <f t="shared" si="0"/>
        <v>0</v>
      </c>
    </row>
    <row r="55" spans="1:6" s="3" customFormat="1" ht="24">
      <c r="A55" s="31">
        <v>41</v>
      </c>
      <c r="B55" s="35" t="s">
        <v>57</v>
      </c>
      <c r="C55" s="36" t="s">
        <v>2</v>
      </c>
      <c r="D55" s="46">
        <v>195</v>
      </c>
      <c r="E55" s="1"/>
      <c r="F55" s="4">
        <f t="shared" si="0"/>
        <v>0</v>
      </c>
    </row>
    <row r="56" spans="1:6" s="3" customFormat="1" ht="12.75">
      <c r="A56" s="31">
        <v>42</v>
      </c>
      <c r="B56" s="38" t="s">
        <v>58</v>
      </c>
      <c r="C56" s="33" t="s">
        <v>4</v>
      </c>
      <c r="D56" s="46">
        <v>1</v>
      </c>
      <c r="E56" s="1"/>
      <c r="F56" s="4">
        <f t="shared" si="0"/>
        <v>0</v>
      </c>
    </row>
    <row r="57" spans="1:6" s="3" customFormat="1" ht="12.75">
      <c r="A57" s="27"/>
      <c r="B57" s="67" t="s">
        <v>18</v>
      </c>
      <c r="C57" s="67"/>
      <c r="D57" s="67"/>
      <c r="E57" s="67"/>
      <c r="F57" s="4">
        <f>ROUND(SUM(F7:F56),2)</f>
        <v>0</v>
      </c>
    </row>
    <row r="58" spans="1:6" s="3" customFormat="1" ht="12.75">
      <c r="A58" s="27"/>
      <c r="B58" s="67" t="s">
        <v>16</v>
      </c>
      <c r="C58" s="67"/>
      <c r="D58" s="67"/>
      <c r="E58" s="67"/>
      <c r="F58" s="4">
        <f>ROUND(F57*5%,2)</f>
        <v>0</v>
      </c>
    </row>
    <row r="59" spans="1:6" s="3" customFormat="1" ht="12.75">
      <c r="A59" s="27"/>
      <c r="B59" s="68" t="s">
        <v>19</v>
      </c>
      <c r="C59" s="68"/>
      <c r="D59" s="68"/>
      <c r="E59" s="68"/>
      <c r="F59" s="26">
        <f>SUM(F57:F58)</f>
        <v>0</v>
      </c>
    </row>
    <row r="60" spans="1:6" s="3" customFormat="1" ht="12.75">
      <c r="A60" s="27"/>
      <c r="B60" s="68" t="s">
        <v>10</v>
      </c>
      <c r="C60" s="68"/>
      <c r="D60" s="68"/>
      <c r="E60" s="68"/>
      <c r="F60" s="26">
        <f>ROUND(F59*21%,2)</f>
        <v>0</v>
      </c>
    </row>
    <row r="61" spans="1:6" s="3" customFormat="1" ht="12.75">
      <c r="A61" s="27"/>
      <c r="B61" s="68" t="s">
        <v>20</v>
      </c>
      <c r="C61" s="68"/>
      <c r="D61" s="68"/>
      <c r="E61" s="68"/>
      <c r="F61" s="26">
        <f>SUM(F59:F60)</f>
        <v>0</v>
      </c>
    </row>
  </sheetData>
  <sheetProtection/>
  <autoFilter ref="B3:F61"/>
  <mergeCells count="8">
    <mergeCell ref="B57:E57"/>
    <mergeCell ref="B58:E58"/>
    <mergeCell ref="B59:E59"/>
    <mergeCell ref="B60:E60"/>
    <mergeCell ref="B61:E61"/>
    <mergeCell ref="A1:F1"/>
    <mergeCell ref="A4:F4"/>
    <mergeCell ref="A5:F5"/>
  </mergeCells>
  <conditionalFormatting sqref="B7:B22 B53:B56 B36:B43 B24:B34 B50 B48">
    <cfRule type="expression" priority="58" dxfId="9" stopIfTrue="1">
      <formula>$B7=0</formula>
    </cfRule>
  </conditionalFormatting>
  <conditionalFormatting sqref="B45 B47">
    <cfRule type="expression" priority="46" dxfId="9" stopIfTrue="1">
      <formula>$B45=0</formula>
    </cfRule>
  </conditionalFormatting>
  <conditionalFormatting sqref="B49">
    <cfRule type="expression" priority="1" dxfId="9" stopIfTrue="1">
      <formula>$B49=0</formula>
    </cfRule>
  </conditionalFormatting>
  <printOptions horizontalCentered="1"/>
  <pageMargins left="0.5511811023622047" right="0.15748031496062992" top="0.3937007874015748" bottom="0.7480314960629921" header="0.2755905511811024" footer="0.2755905511811024"/>
  <pageSetup fitToHeight="0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Zeros="0" zoomScalePageLayoutView="0" workbookViewId="0" topLeftCell="A1">
      <selection activeCell="E27" sqref="E27"/>
    </sheetView>
  </sheetViews>
  <sheetFormatPr defaultColWidth="9.140625" defaultRowHeight="15"/>
  <cols>
    <col min="1" max="1" width="58.28125" style="0" customWidth="1"/>
    <col min="2" max="2" width="19.140625" style="0" customWidth="1"/>
  </cols>
  <sheetData>
    <row r="1" spans="1:2" ht="77.25" customHeight="1">
      <c r="A1" s="76" t="s">
        <v>89</v>
      </c>
      <c r="B1" s="76"/>
    </row>
    <row r="2" spans="1:2" ht="15">
      <c r="A2" s="10"/>
      <c r="B2" s="11"/>
    </row>
    <row r="3" spans="1:2" ht="15">
      <c r="A3" s="28" t="str">
        <f>'DARBU_IZMAKSAS I kārta'!A1</f>
        <v>Sniķeru ielas daļas (no Grāvkalnu ielas līdz Kantora ielai) izbūve</v>
      </c>
      <c r="B3" s="24" t="s">
        <v>12</v>
      </c>
    </row>
    <row r="4" spans="1:2" ht="15">
      <c r="A4" s="29" t="str">
        <f>'DARBU_IZMAKSAS I kārta'!A5</f>
        <v>Ceļu sadaļa</v>
      </c>
      <c r="B4" s="21">
        <f>'DARBU_IZMAKSAS I kārta'!F57</f>
        <v>0</v>
      </c>
    </row>
    <row r="5" spans="1:2" ht="15" customHeight="1">
      <c r="A5" s="30" t="s">
        <v>8</v>
      </c>
      <c r="B5" s="22">
        <f>ROUND(SUM(B4:B4),2)</f>
        <v>0</v>
      </c>
    </row>
    <row r="6" spans="1:2" ht="15">
      <c r="A6" s="29" t="s">
        <v>16</v>
      </c>
      <c r="B6" s="21">
        <f>ROUND(B5*5%,2)</f>
        <v>0</v>
      </c>
    </row>
    <row r="7" spans="1:2" ht="15">
      <c r="A7" s="29" t="s">
        <v>9</v>
      </c>
      <c r="B7" s="23">
        <f>ROUND(SUM(B5:B6),2)</f>
        <v>0</v>
      </c>
    </row>
    <row r="8" spans="1:2" ht="15">
      <c r="A8" s="29" t="s">
        <v>10</v>
      </c>
      <c r="B8" s="23">
        <f>ROUND(B7*21%,2)</f>
        <v>0</v>
      </c>
    </row>
    <row r="9" spans="1:2" ht="15">
      <c r="A9" s="29" t="s">
        <v>11</v>
      </c>
      <c r="B9" s="22">
        <f>ROUND(SUM(B7:B8),2)</f>
        <v>0</v>
      </c>
    </row>
    <row r="10" spans="1:2" ht="15">
      <c r="A10" s="13"/>
      <c r="B10" s="14"/>
    </row>
    <row r="11" spans="1:2" ht="15">
      <c r="A11" s="15" t="s">
        <v>13</v>
      </c>
      <c r="B11" s="16"/>
    </row>
    <row r="12" spans="1:2" ht="15">
      <c r="A12" s="17"/>
      <c r="B12" s="18" t="s">
        <v>14</v>
      </c>
    </row>
    <row r="13" spans="1:2" ht="15">
      <c r="A13" s="19"/>
      <c r="B13" s="20"/>
    </row>
    <row r="14" spans="1:2" ht="15">
      <c r="A14" s="12"/>
      <c r="B14" s="13"/>
    </row>
    <row r="15" spans="1:2" ht="15">
      <c r="A15" s="15" t="s">
        <v>15</v>
      </c>
      <c r="B15" s="16"/>
    </row>
    <row r="16" spans="1:2" ht="15">
      <c r="A16" s="17"/>
      <c r="B16" s="18" t="s">
        <v>14</v>
      </c>
    </row>
    <row r="17" spans="1:2" ht="15">
      <c r="A17" s="13"/>
      <c r="B17" s="14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F39"/>
  <sheetViews>
    <sheetView showZeros="0" tabSelected="1" zoomScalePageLayoutView="115" workbookViewId="0" topLeftCell="A16">
      <selection activeCell="D32" sqref="D32"/>
    </sheetView>
  </sheetViews>
  <sheetFormatPr defaultColWidth="9.00390625" defaultRowHeight="15"/>
  <cols>
    <col min="1" max="1" width="9.00390625" style="2" customWidth="1"/>
    <col min="2" max="2" width="42.7109375" style="2" customWidth="1"/>
    <col min="3" max="3" width="10.421875" style="2" customWidth="1"/>
    <col min="4" max="4" width="9.28125" style="2" customWidth="1"/>
    <col min="5" max="5" width="9.00390625" style="5" customWidth="1"/>
    <col min="6" max="6" width="12.140625" style="2" customWidth="1"/>
    <col min="7" max="16384" width="9.00390625" style="2" customWidth="1"/>
  </cols>
  <sheetData>
    <row r="1" spans="1:6" ht="48.75" customHeight="1">
      <c r="A1" s="69" t="s">
        <v>59</v>
      </c>
      <c r="B1" s="69"/>
      <c r="C1" s="69"/>
      <c r="D1" s="69"/>
      <c r="E1" s="69"/>
      <c r="F1" s="69"/>
    </row>
    <row r="3" spans="1:6" ht="32.25" customHeight="1">
      <c r="A3" s="25" t="s">
        <v>0</v>
      </c>
      <c r="B3" s="7" t="s">
        <v>3</v>
      </c>
      <c r="C3" s="7" t="s">
        <v>1</v>
      </c>
      <c r="D3" s="8" t="s">
        <v>5</v>
      </c>
      <c r="E3" s="9" t="s">
        <v>6</v>
      </c>
      <c r="F3" s="6" t="s">
        <v>7</v>
      </c>
    </row>
    <row r="4" spans="1:6" ht="21" customHeight="1">
      <c r="A4" s="77" t="s">
        <v>21</v>
      </c>
      <c r="B4" s="78"/>
      <c r="C4" s="78"/>
      <c r="D4" s="78"/>
      <c r="E4" s="78"/>
      <c r="F4" s="79"/>
    </row>
    <row r="5" spans="1:6" s="3" customFormat="1" ht="15" customHeight="1">
      <c r="A5" s="73" t="s">
        <v>17</v>
      </c>
      <c r="B5" s="74"/>
      <c r="C5" s="74"/>
      <c r="D5" s="74"/>
      <c r="E5" s="74"/>
      <c r="F5" s="75"/>
    </row>
    <row r="6" spans="1:6" s="3" customFormat="1" ht="12.75">
      <c r="A6" s="31"/>
      <c r="B6" s="50" t="s">
        <v>23</v>
      </c>
      <c r="C6" s="50"/>
      <c r="D6" s="51"/>
      <c r="E6" s="1"/>
      <c r="F6" s="4"/>
    </row>
    <row r="7" spans="1:6" s="3" customFormat="1" ht="24">
      <c r="A7" s="31">
        <v>1</v>
      </c>
      <c r="B7" s="35" t="s">
        <v>82</v>
      </c>
      <c r="C7" s="52" t="s">
        <v>2</v>
      </c>
      <c r="D7" s="34">
        <v>15</v>
      </c>
      <c r="E7" s="1"/>
      <c r="F7" s="4">
        <f>ROUND(D7*E7,2)</f>
        <v>0</v>
      </c>
    </row>
    <row r="8" spans="1:6" s="3" customFormat="1" ht="13.5">
      <c r="A8" s="31">
        <v>2</v>
      </c>
      <c r="B8" s="64" t="s">
        <v>79</v>
      </c>
      <c r="C8" s="65" t="s">
        <v>61</v>
      </c>
      <c r="D8" s="34">
        <v>60</v>
      </c>
      <c r="E8" s="1"/>
      <c r="F8" s="4">
        <f>ROUND(D8*E8,2)</f>
        <v>0</v>
      </c>
    </row>
    <row r="9" spans="1:6" s="3" customFormat="1" ht="13.5">
      <c r="A9" s="31">
        <v>3</v>
      </c>
      <c r="B9" s="62" t="s">
        <v>80</v>
      </c>
      <c r="C9" s="65" t="s">
        <v>62</v>
      </c>
      <c r="D9" s="49">
        <v>93</v>
      </c>
      <c r="E9" s="1"/>
      <c r="F9" s="4">
        <f>ROUND(D9*E9,2)</f>
        <v>0</v>
      </c>
    </row>
    <row r="10" spans="1:6" s="3" customFormat="1" ht="12.75">
      <c r="A10" s="31"/>
      <c r="B10" s="50" t="s">
        <v>30</v>
      </c>
      <c r="C10" s="50"/>
      <c r="D10" s="51"/>
      <c r="E10" s="1"/>
      <c r="F10" s="4"/>
    </row>
    <row r="11" spans="1:6" s="3" customFormat="1" ht="24">
      <c r="A11" s="31">
        <v>4</v>
      </c>
      <c r="B11" s="35" t="s">
        <v>87</v>
      </c>
      <c r="C11" s="36" t="s">
        <v>62</v>
      </c>
      <c r="D11" s="41">
        <v>65</v>
      </c>
      <c r="E11" s="1"/>
      <c r="F11" s="4">
        <f>ROUND(D11*E11,2)</f>
        <v>0</v>
      </c>
    </row>
    <row r="12" spans="1:6" s="3" customFormat="1" ht="12.75">
      <c r="A12" s="31"/>
      <c r="B12" s="50" t="s">
        <v>34</v>
      </c>
      <c r="C12" s="50"/>
      <c r="D12" s="51"/>
      <c r="E12" s="1"/>
      <c r="F12" s="4">
        <f>ROUND(D12*E12,2)</f>
        <v>0</v>
      </c>
    </row>
    <row r="13" spans="1:6" s="3" customFormat="1" ht="13.5">
      <c r="A13" s="31">
        <v>5</v>
      </c>
      <c r="B13" s="53" t="s">
        <v>70</v>
      </c>
      <c r="C13" s="48" t="s">
        <v>61</v>
      </c>
      <c r="D13" s="49">
        <v>70</v>
      </c>
      <c r="E13" s="1"/>
      <c r="F13" s="4">
        <f>ROUND(D13*E13,2)</f>
        <v>0</v>
      </c>
    </row>
    <row r="14" spans="1:6" s="3" customFormat="1" ht="13.5">
      <c r="A14" s="31">
        <v>6</v>
      </c>
      <c r="B14" s="53" t="s">
        <v>71</v>
      </c>
      <c r="C14" s="48" t="s">
        <v>61</v>
      </c>
      <c r="D14" s="49">
        <v>70</v>
      </c>
      <c r="E14" s="1"/>
      <c r="F14" s="4">
        <f aca="true" t="shared" si="0" ref="F14:F34">ROUND(D14*E14,2)</f>
        <v>0</v>
      </c>
    </row>
    <row r="15" spans="1:6" s="3" customFormat="1" ht="13.5">
      <c r="A15" s="31">
        <v>7</v>
      </c>
      <c r="B15" s="54" t="s">
        <v>72</v>
      </c>
      <c r="C15" s="48" t="s">
        <v>61</v>
      </c>
      <c r="D15" s="49">
        <f>D14</f>
        <v>70</v>
      </c>
      <c r="E15" s="1"/>
      <c r="F15" s="4">
        <f t="shared" si="0"/>
        <v>0</v>
      </c>
    </row>
    <row r="16" spans="1:6" s="3" customFormat="1" ht="24">
      <c r="A16" s="31">
        <v>8</v>
      </c>
      <c r="B16" s="66" t="s">
        <v>73</v>
      </c>
      <c r="C16" s="48" t="s">
        <v>62</v>
      </c>
      <c r="D16" s="49">
        <f>D15*1.2*0.35</f>
        <v>29.4</v>
      </c>
      <c r="E16" s="1"/>
      <c r="F16" s="4">
        <f t="shared" si="0"/>
        <v>0</v>
      </c>
    </row>
    <row r="17" spans="1:6" s="3" customFormat="1" ht="24">
      <c r="A17" s="31">
        <v>9</v>
      </c>
      <c r="B17" s="55" t="s">
        <v>74</v>
      </c>
      <c r="C17" s="48" t="s">
        <v>61</v>
      </c>
      <c r="D17" s="49">
        <v>130</v>
      </c>
      <c r="E17" s="1"/>
      <c r="F17" s="4">
        <f t="shared" si="0"/>
        <v>0</v>
      </c>
    </row>
    <row r="18" spans="1:6" s="3" customFormat="1" ht="12.75">
      <c r="A18" s="31"/>
      <c r="B18" s="50" t="s">
        <v>42</v>
      </c>
      <c r="C18" s="50"/>
      <c r="D18" s="51"/>
      <c r="E18" s="1"/>
      <c r="F18" s="4"/>
    </row>
    <row r="19" spans="1:6" s="3" customFormat="1" ht="12.75">
      <c r="A19" s="31">
        <v>10</v>
      </c>
      <c r="B19" s="56" t="s">
        <v>43</v>
      </c>
      <c r="C19" s="48" t="s">
        <v>2</v>
      </c>
      <c r="D19" s="57">
        <v>8</v>
      </c>
      <c r="E19" s="1"/>
      <c r="F19" s="4">
        <f t="shared" si="0"/>
        <v>0</v>
      </c>
    </row>
    <row r="20" spans="1:6" s="3" customFormat="1" ht="12.75">
      <c r="A20" s="31">
        <v>11</v>
      </c>
      <c r="B20" s="56" t="s">
        <v>44</v>
      </c>
      <c r="C20" s="48" t="s">
        <v>45</v>
      </c>
      <c r="D20" s="57">
        <v>4</v>
      </c>
      <c r="E20" s="1"/>
      <c r="F20" s="4">
        <f t="shared" si="0"/>
        <v>0</v>
      </c>
    </row>
    <row r="21" spans="1:6" s="3" customFormat="1" ht="12.75">
      <c r="A21" s="31">
        <v>12</v>
      </c>
      <c r="B21" s="56" t="s">
        <v>46</v>
      </c>
      <c r="C21" s="48" t="s">
        <v>45</v>
      </c>
      <c r="D21" s="57">
        <v>4</v>
      </c>
      <c r="E21" s="1"/>
      <c r="F21" s="4">
        <f t="shared" si="0"/>
        <v>0</v>
      </c>
    </row>
    <row r="22" spans="1:6" s="3" customFormat="1" ht="12.75">
      <c r="A22" s="31">
        <v>13</v>
      </c>
      <c r="B22" s="56" t="s">
        <v>47</v>
      </c>
      <c r="C22" s="48" t="s">
        <v>45</v>
      </c>
      <c r="D22" s="57">
        <v>4.8</v>
      </c>
      <c r="E22" s="1"/>
      <c r="F22" s="4">
        <f t="shared" si="0"/>
        <v>0</v>
      </c>
    </row>
    <row r="23" spans="1:6" s="3" customFormat="1" ht="25.5" customHeight="1">
      <c r="A23" s="31">
        <v>14</v>
      </c>
      <c r="B23" s="35" t="s">
        <v>78</v>
      </c>
      <c r="C23" s="36" t="s">
        <v>45</v>
      </c>
      <c r="D23" s="49">
        <v>10</v>
      </c>
      <c r="E23" s="1"/>
      <c r="F23" s="4">
        <f t="shared" si="0"/>
        <v>0</v>
      </c>
    </row>
    <row r="24" spans="1:6" s="3" customFormat="1" ht="24">
      <c r="A24" s="31">
        <v>15</v>
      </c>
      <c r="B24" s="35" t="s">
        <v>68</v>
      </c>
      <c r="C24" s="48" t="s">
        <v>62</v>
      </c>
      <c r="D24" s="49">
        <v>0.5</v>
      </c>
      <c r="E24" s="1"/>
      <c r="F24" s="4">
        <f t="shared" si="0"/>
        <v>0</v>
      </c>
    </row>
    <row r="25" spans="1:6" s="3" customFormat="1" ht="12.75">
      <c r="A25" s="31"/>
      <c r="B25" s="50" t="s">
        <v>60</v>
      </c>
      <c r="C25" s="48"/>
      <c r="D25" s="57"/>
      <c r="E25" s="1"/>
      <c r="F25" s="4"/>
    </row>
    <row r="26" spans="1:6" s="3" customFormat="1" ht="24">
      <c r="A26" s="31">
        <v>16</v>
      </c>
      <c r="B26" s="58" t="s">
        <v>69</v>
      </c>
      <c r="C26" s="48" t="s">
        <v>2</v>
      </c>
      <c r="D26" s="49">
        <v>90</v>
      </c>
      <c r="E26" s="1"/>
      <c r="F26" s="4">
        <f t="shared" si="0"/>
        <v>0</v>
      </c>
    </row>
    <row r="27" spans="1:6" s="3" customFormat="1" ht="12.75">
      <c r="A27" s="31"/>
      <c r="B27" s="50" t="s">
        <v>48</v>
      </c>
      <c r="C27" s="50"/>
      <c r="D27" s="51"/>
      <c r="E27" s="1"/>
      <c r="F27" s="4"/>
    </row>
    <row r="28" spans="1:6" s="3" customFormat="1" ht="12.75">
      <c r="A28" s="31">
        <v>17</v>
      </c>
      <c r="B28" s="59" t="s">
        <v>49</v>
      </c>
      <c r="C28" s="60" t="s">
        <v>4</v>
      </c>
      <c r="D28" s="57">
        <v>7</v>
      </c>
      <c r="E28" s="1"/>
      <c r="F28" s="4">
        <f t="shared" si="0"/>
        <v>0</v>
      </c>
    </row>
    <row r="29" spans="1:6" s="3" customFormat="1" ht="24">
      <c r="A29" s="31">
        <v>18</v>
      </c>
      <c r="B29" s="61" t="s">
        <v>75</v>
      </c>
      <c r="C29" s="60" t="s">
        <v>4</v>
      </c>
      <c r="D29" s="57">
        <v>7</v>
      </c>
      <c r="E29" s="1"/>
      <c r="F29" s="4">
        <f t="shared" si="0"/>
        <v>0</v>
      </c>
    </row>
    <row r="30" spans="1:6" s="3" customFormat="1" ht="24">
      <c r="A30" s="31">
        <v>19</v>
      </c>
      <c r="B30" s="61" t="s">
        <v>76</v>
      </c>
      <c r="C30" s="60" t="s">
        <v>4</v>
      </c>
      <c r="D30" s="57">
        <v>2</v>
      </c>
      <c r="E30" s="1"/>
      <c r="F30" s="4">
        <f t="shared" si="0"/>
        <v>0</v>
      </c>
    </row>
    <row r="31" spans="1:6" s="3" customFormat="1" ht="24.75" customHeight="1">
      <c r="A31" s="31">
        <v>20</v>
      </c>
      <c r="B31" s="61" t="s">
        <v>77</v>
      </c>
      <c r="C31" s="60" t="s">
        <v>4</v>
      </c>
      <c r="D31" s="57">
        <v>2</v>
      </c>
      <c r="E31" s="1"/>
      <c r="F31" s="4">
        <f t="shared" si="0"/>
        <v>0</v>
      </c>
    </row>
    <row r="32" spans="1:6" s="3" customFormat="1" ht="12" customHeight="1">
      <c r="A32" s="31"/>
      <c r="B32" s="50" t="s">
        <v>83</v>
      </c>
      <c r="C32" s="33"/>
      <c r="D32" s="34"/>
      <c r="E32" s="1"/>
      <c r="F32" s="4"/>
    </row>
    <row r="33" spans="1:6" s="3" customFormat="1" ht="13.5">
      <c r="A33" s="31">
        <v>21</v>
      </c>
      <c r="B33" s="35" t="s">
        <v>84</v>
      </c>
      <c r="C33" s="45" t="s">
        <v>61</v>
      </c>
      <c r="D33" s="34">
        <v>105</v>
      </c>
      <c r="E33" s="1"/>
      <c r="F33" s="4">
        <f t="shared" si="0"/>
        <v>0</v>
      </c>
    </row>
    <row r="34" spans="1:6" s="3" customFormat="1" ht="25.5">
      <c r="A34" s="31">
        <v>22</v>
      </c>
      <c r="B34" s="63" t="s">
        <v>85</v>
      </c>
      <c r="C34" s="45" t="s">
        <v>61</v>
      </c>
      <c r="D34" s="42">
        <v>32</v>
      </c>
      <c r="E34" s="1"/>
      <c r="F34" s="4">
        <f t="shared" si="0"/>
        <v>0</v>
      </c>
    </row>
    <row r="35" spans="1:6" s="3" customFormat="1" ht="12.75">
      <c r="A35" s="27"/>
      <c r="B35" s="67" t="s">
        <v>18</v>
      </c>
      <c r="C35" s="67"/>
      <c r="D35" s="67"/>
      <c r="E35" s="67"/>
      <c r="F35" s="4">
        <f>ROUND(SUM(F6:F34),2)</f>
        <v>0</v>
      </c>
    </row>
    <row r="36" spans="1:6" s="3" customFormat="1" ht="12.75">
      <c r="A36" s="27"/>
      <c r="B36" s="67" t="s">
        <v>16</v>
      </c>
      <c r="C36" s="67"/>
      <c r="D36" s="67"/>
      <c r="E36" s="67"/>
      <c r="F36" s="4">
        <f>ROUND(F35*5%,2)</f>
        <v>0</v>
      </c>
    </row>
    <row r="37" spans="1:6" s="3" customFormat="1" ht="12.75">
      <c r="A37" s="27"/>
      <c r="B37" s="68" t="s">
        <v>19</v>
      </c>
      <c r="C37" s="68"/>
      <c r="D37" s="68"/>
      <c r="E37" s="68"/>
      <c r="F37" s="26">
        <f>SUM(F35:F36)</f>
        <v>0</v>
      </c>
    </row>
    <row r="38" spans="1:6" s="3" customFormat="1" ht="12.75">
      <c r="A38" s="27"/>
      <c r="B38" s="68" t="s">
        <v>10</v>
      </c>
      <c r="C38" s="68"/>
      <c r="D38" s="68"/>
      <c r="E38" s="68"/>
      <c r="F38" s="26">
        <f>ROUND(F37*21%,2)</f>
        <v>0</v>
      </c>
    </row>
    <row r="39" spans="1:6" s="3" customFormat="1" ht="12.75">
      <c r="A39" s="27"/>
      <c r="B39" s="68" t="s">
        <v>20</v>
      </c>
      <c r="C39" s="68"/>
      <c r="D39" s="68"/>
      <c r="E39" s="68"/>
      <c r="F39" s="26">
        <f>SUM(F37:F38)</f>
        <v>0</v>
      </c>
    </row>
  </sheetData>
  <sheetProtection/>
  <autoFilter ref="B3:F39"/>
  <mergeCells count="8">
    <mergeCell ref="B38:E38"/>
    <mergeCell ref="B39:E39"/>
    <mergeCell ref="A1:F1"/>
    <mergeCell ref="A4:F4"/>
    <mergeCell ref="A5:F5"/>
    <mergeCell ref="B35:E35"/>
    <mergeCell ref="B36:E36"/>
    <mergeCell ref="B37:E37"/>
  </mergeCells>
  <conditionalFormatting sqref="B6 B8:B9 B26:B31 B12:B24">
    <cfRule type="expression" priority="51" dxfId="9" stopIfTrue="1">
      <formula>$B6=0</formula>
    </cfRule>
  </conditionalFormatting>
  <conditionalFormatting sqref="B7">
    <cfRule type="expression" priority="5" dxfId="9" stopIfTrue="1">
      <formula>$B7=0</formula>
    </cfRule>
  </conditionalFormatting>
  <conditionalFormatting sqref="B33">
    <cfRule type="expression" priority="4" dxfId="9" stopIfTrue="1">
      <formula>$B33=0</formula>
    </cfRule>
  </conditionalFormatting>
  <conditionalFormatting sqref="B32">
    <cfRule type="expression" priority="3" dxfId="9" stopIfTrue="1">
      <formula>$B32=0</formula>
    </cfRule>
  </conditionalFormatting>
  <conditionalFormatting sqref="B10:B11">
    <cfRule type="expression" priority="2" dxfId="9" stopIfTrue="1">
      <formula>$B10=0</formula>
    </cfRule>
  </conditionalFormatting>
  <conditionalFormatting sqref="B25">
    <cfRule type="expression" priority="1" dxfId="9" stopIfTrue="1">
      <formula>$B25=0</formula>
    </cfRule>
  </conditionalFormatting>
  <printOptions horizontalCentered="1"/>
  <pageMargins left="0.5511811023622047" right="0.15748031496062992" top="0.3937007874015748" bottom="0.7480314960629921" header="0.2755905511811024" footer="0.2755905511811024"/>
  <pageSetup fitToHeight="0" fitToWidth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Zeros="0" zoomScalePageLayoutView="0" workbookViewId="0" topLeftCell="A1">
      <selection activeCell="C22" sqref="C22"/>
    </sheetView>
  </sheetViews>
  <sheetFormatPr defaultColWidth="9.140625" defaultRowHeight="15"/>
  <cols>
    <col min="1" max="1" width="10.421875" style="0" customWidth="1"/>
    <col min="2" max="2" width="47.57421875" style="0" customWidth="1"/>
    <col min="3" max="3" width="16.140625" style="0" customWidth="1"/>
  </cols>
  <sheetData>
    <row r="1" spans="1:3" ht="70.5" customHeight="1">
      <c r="A1" s="76" t="s">
        <v>88</v>
      </c>
      <c r="B1" s="76"/>
      <c r="C1" s="76"/>
    </row>
    <row r="2" spans="1:3" ht="15">
      <c r="A2" s="10"/>
      <c r="B2" s="10"/>
      <c r="C2" s="11"/>
    </row>
    <row r="3" spans="1:3" ht="25.5">
      <c r="A3" s="82" t="str">
        <f>'DARBU_IZMAKSAS I kārta'!A1</f>
        <v>Sniķeru ielas daļas (no Grāvkalnu ielas līdz Kantora ielai) izbūve</v>
      </c>
      <c r="B3" s="83"/>
      <c r="C3" s="24" t="s">
        <v>12</v>
      </c>
    </row>
    <row r="4" spans="1:3" ht="15">
      <c r="A4" s="84" t="str">
        <f>'DARBU_IZMAKSAS II kārta'!A5</f>
        <v>Ceļu sadaļa</v>
      </c>
      <c r="B4" s="85"/>
      <c r="C4" s="21">
        <f>'DARBU_IZMAKSAS II kārta'!F35</f>
        <v>0</v>
      </c>
    </row>
    <row r="5" spans="1:3" ht="15" customHeight="1">
      <c r="A5" s="86" t="s">
        <v>8</v>
      </c>
      <c r="B5" s="87"/>
      <c r="C5" s="22">
        <f>ROUND(SUM(C4:C4),2)</f>
        <v>0</v>
      </c>
    </row>
    <row r="6" spans="1:3" ht="15">
      <c r="A6" s="80" t="s">
        <v>16</v>
      </c>
      <c r="B6" s="81"/>
      <c r="C6" s="21">
        <f>ROUND(C5*5%,2)</f>
        <v>0</v>
      </c>
    </row>
    <row r="7" spans="1:3" ht="15">
      <c r="A7" s="80" t="s">
        <v>9</v>
      </c>
      <c r="B7" s="81"/>
      <c r="C7" s="23">
        <f>ROUND(SUM(C5:C6),2)</f>
        <v>0</v>
      </c>
    </row>
    <row r="8" spans="1:3" ht="15">
      <c r="A8" s="80" t="s">
        <v>10</v>
      </c>
      <c r="B8" s="81"/>
      <c r="C8" s="23">
        <f>ROUND(C7*21%,2)</f>
        <v>0</v>
      </c>
    </row>
    <row r="9" spans="1:3" ht="15">
      <c r="A9" s="80" t="s">
        <v>11</v>
      </c>
      <c r="B9" s="81"/>
      <c r="C9" s="22">
        <f>ROUND(SUM(C7:C8),2)</f>
        <v>0</v>
      </c>
    </row>
    <row r="10" spans="1:3" ht="15">
      <c r="A10" s="12"/>
      <c r="B10" s="13"/>
      <c r="C10" s="14"/>
    </row>
    <row r="11" spans="2:3" ht="15">
      <c r="B11" s="15" t="s">
        <v>13</v>
      </c>
      <c r="C11" s="16"/>
    </row>
    <row r="12" spans="2:3" ht="15">
      <c r="B12" s="17"/>
      <c r="C12" s="18" t="s">
        <v>14</v>
      </c>
    </row>
    <row r="13" spans="2:3" ht="15">
      <c r="B13" s="19"/>
      <c r="C13" s="20"/>
    </row>
    <row r="14" spans="2:3" ht="15">
      <c r="B14" s="12"/>
      <c r="C14" s="13"/>
    </row>
    <row r="15" spans="2:3" ht="15">
      <c r="B15" s="15" t="s">
        <v>15</v>
      </c>
      <c r="C15" s="16"/>
    </row>
    <row r="16" spans="2:3" ht="15">
      <c r="B16" s="17"/>
      <c r="C16" s="18" t="s">
        <v>14</v>
      </c>
    </row>
    <row r="17" spans="1:3" ht="15">
      <c r="A17" s="12"/>
      <c r="B17" s="13"/>
      <c r="C17" s="14"/>
    </row>
  </sheetData>
  <sheetProtection/>
  <mergeCells count="8">
    <mergeCell ref="A7:B7"/>
    <mergeCell ref="A8:B8"/>
    <mergeCell ref="A9:B9"/>
    <mergeCell ref="A1:C1"/>
    <mergeCell ref="A3:B3"/>
    <mergeCell ref="A4:B4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Jurijs</dc:creator>
  <cp:keywords/>
  <dc:description/>
  <cp:lastModifiedBy>Edgars ED. Pavlovics</cp:lastModifiedBy>
  <cp:lastPrinted>2015-07-09T11:30:55Z</cp:lastPrinted>
  <dcterms:created xsi:type="dcterms:W3CDTF">2015-01-09T12:09:27Z</dcterms:created>
  <dcterms:modified xsi:type="dcterms:W3CDTF">2015-09-04T09:06:49Z</dcterms:modified>
  <cp:category/>
  <cp:version/>
  <cp:contentType/>
  <cp:contentStatus/>
</cp:coreProperties>
</file>